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2975" windowHeight="5820" tabRatio="864" activeTab="15"/>
  </bookViews>
  <sheets>
    <sheet name="прил 1..." sheetId="18" r:id="rId1"/>
    <sheet name="Прил 2" sheetId="19" state="hidden" r:id="rId2"/>
    <sheet name="Прил 3" sheetId="20" state="hidden" r:id="rId3"/>
    <sheet name="Прил 4" sheetId="21" state="hidden" r:id="rId4"/>
    <sheet name="прил 2." sheetId="25" state="hidden" r:id="rId5"/>
    <sheet name="Прил ..2" sheetId="23" r:id="rId6"/>
    <sheet name="прил 3..." sheetId="22" r:id="rId7"/>
    <sheet name="прил 4..." sheetId="16" r:id="rId8"/>
    <sheet name="прил 5..." sheetId="17" r:id="rId9"/>
    <sheet name="прил 6..." sheetId="27" r:id="rId10"/>
    <sheet name="Прил 7 табл 1" sheetId="36" r:id="rId11"/>
    <sheet name="Прил 7 табл 2" sheetId="38" r:id="rId12"/>
    <sheet name="Прил 7 табл 3" sheetId="40" r:id="rId13"/>
    <sheet name="Прил 8 табл 4" sheetId="42" r:id="rId14"/>
    <sheet name="Прил 7 табл 5" sheetId="43" r:id="rId15"/>
    <sheet name="Прил 8" sheetId="34" r:id="rId16"/>
  </sheets>
  <definedNames>
    <definedName name="__bookmark_1" localSheetId="10">#REF!</definedName>
    <definedName name="__bookmark_1" localSheetId="11">#REF!</definedName>
    <definedName name="__bookmark_1">#REF!</definedName>
    <definedName name="__bookmark_2" localSheetId="11">#REF!</definedName>
    <definedName name="__bookmark_2">#REF!</definedName>
    <definedName name="__bookmark_4" localSheetId="11">#REF!</definedName>
    <definedName name="__bookmark_4">#REF!</definedName>
    <definedName name="__bookmark_5" localSheetId="11">#REF!</definedName>
    <definedName name="__bookmark_5">#REF!</definedName>
    <definedName name="__bookmark_6" localSheetId="11">#REF!</definedName>
    <definedName name="__bookmark_6">#REF!</definedName>
    <definedName name="_б1">#REF!</definedName>
    <definedName name="_xlnm._FilterDatabase" localSheetId="8" hidden="1">'прил 5...'!$A$7:$I$102</definedName>
    <definedName name="_xlnm.Print_Area" localSheetId="6">'прил 3...'!$A$1:$F$26</definedName>
    <definedName name="_xlnm.Print_Area" localSheetId="8">'прил 5...'!$A$1:$I$101</definedName>
  </definedNames>
  <calcPr calcId="125725"/>
</workbook>
</file>

<file path=xl/calcChain.xml><?xml version="1.0" encoding="utf-8"?>
<calcChain xmlns="http://schemas.openxmlformats.org/spreadsheetml/2006/main">
  <c r="G37" i="27"/>
  <c r="G36" s="1"/>
  <c r="G35" s="1"/>
  <c r="G34" s="1"/>
  <c r="G21" s="1"/>
  <c r="H37"/>
  <c r="H36"/>
  <c r="H35" s="1"/>
  <c r="H34" s="1"/>
  <c r="H21" s="1"/>
  <c r="D10" i="23"/>
  <c r="E10"/>
  <c r="C10"/>
  <c r="G19" i="17"/>
  <c r="H22"/>
  <c r="I22"/>
  <c r="G22"/>
  <c r="H23"/>
  <c r="I23"/>
  <c r="G23"/>
  <c r="H42"/>
  <c r="I42"/>
  <c r="G42"/>
  <c r="H51"/>
  <c r="I51"/>
  <c r="G51"/>
  <c r="H63"/>
  <c r="I63"/>
  <c r="G63"/>
  <c r="H64"/>
  <c r="I64"/>
  <c r="G64"/>
  <c r="H65"/>
  <c r="I65"/>
  <c r="G65"/>
  <c r="H68"/>
  <c r="I68"/>
  <c r="G68"/>
  <c r="G93"/>
  <c r="H78"/>
  <c r="G89" i="16"/>
  <c r="G88"/>
  <c r="G87" s="1"/>
  <c r="G86" s="1"/>
  <c r="G85" s="1"/>
  <c r="G84" s="1"/>
  <c r="I78" i="17"/>
  <c r="I77"/>
  <c r="I76"/>
  <c r="I75"/>
  <c r="I74"/>
  <c r="I73"/>
  <c r="G78"/>
  <c r="F89" i="16"/>
  <c r="F88" s="1"/>
  <c r="F87" s="1"/>
  <c r="F86" s="1"/>
  <c r="F85" s="1"/>
  <c r="F84" s="1"/>
  <c r="E15" i="23"/>
  <c r="D15"/>
  <c r="C15"/>
  <c r="E13"/>
  <c r="D13"/>
  <c r="C13"/>
  <c r="D12" i="43"/>
  <c r="E12"/>
  <c r="C12"/>
  <c r="D12" i="42"/>
  <c r="E12"/>
  <c r="C12"/>
  <c r="D12" i="40"/>
  <c r="E12"/>
  <c r="C12"/>
  <c r="D12" i="38"/>
  <c r="E12"/>
  <c r="C12"/>
  <c r="D12" i="36"/>
  <c r="E12"/>
  <c r="C12"/>
  <c r="G7" i="27"/>
  <c r="H7"/>
  <c r="F7"/>
  <c r="H7" i="17"/>
  <c r="I7"/>
  <c r="G7"/>
  <c r="G8" i="16"/>
  <c r="H8"/>
  <c r="F8"/>
  <c r="E7" i="22"/>
  <c r="F7"/>
  <c r="D7"/>
  <c r="E8" i="23"/>
  <c r="D8"/>
  <c r="C8"/>
  <c r="G8" i="27"/>
  <c r="H29"/>
  <c r="H28" s="1"/>
  <c r="H27" s="1"/>
  <c r="H26" s="1"/>
  <c r="G29"/>
  <c r="G28" s="1"/>
  <c r="G27" s="1"/>
  <c r="G26" s="1"/>
  <c r="F29"/>
  <c r="F28" s="1"/>
  <c r="F27" s="1"/>
  <c r="F26" s="1"/>
  <c r="E47" i="23"/>
  <c r="E46"/>
  <c r="E45"/>
  <c r="D47"/>
  <c r="C47"/>
  <c r="C46"/>
  <c r="G33" i="16"/>
  <c r="G32" s="1"/>
  <c r="G31" s="1"/>
  <c r="G30" s="1"/>
  <c r="G29" s="1"/>
  <c r="G28" s="1"/>
  <c r="H33"/>
  <c r="H32" s="1"/>
  <c r="H31" s="1"/>
  <c r="H30" s="1"/>
  <c r="H29" s="1"/>
  <c r="H28" s="1"/>
  <c r="G27"/>
  <c r="H27"/>
  <c r="H26"/>
  <c r="G9"/>
  <c r="F27"/>
  <c r="F26" s="1"/>
  <c r="F33"/>
  <c r="F32" s="1"/>
  <c r="F31" s="1"/>
  <c r="F30" s="1"/>
  <c r="F29" s="1"/>
  <c r="F28" s="1"/>
  <c r="D13" i="40"/>
  <c r="D14" s="1"/>
  <c r="E13"/>
  <c r="E14" s="1"/>
  <c r="C13"/>
  <c r="C14" s="1"/>
  <c r="G33" i="27"/>
  <c r="G32" s="1"/>
  <c r="G31" s="1"/>
  <c r="G30" s="1"/>
  <c r="C38" i="34"/>
  <c r="G97" i="27"/>
  <c r="G96"/>
  <c r="G95" s="1"/>
  <c r="G94" s="1"/>
  <c r="H97"/>
  <c r="H96"/>
  <c r="H95" s="1"/>
  <c r="H94" s="1"/>
  <c r="F97"/>
  <c r="F96"/>
  <c r="F95" s="1"/>
  <c r="F94" s="1"/>
  <c r="G93"/>
  <c r="G92"/>
  <c r="G91" s="1"/>
  <c r="G90" s="1"/>
  <c r="H93"/>
  <c r="H92"/>
  <c r="H91" s="1"/>
  <c r="H90" s="1"/>
  <c r="F93"/>
  <c r="F92"/>
  <c r="F91" s="1"/>
  <c r="F90" s="1"/>
  <c r="G89"/>
  <c r="G88"/>
  <c r="G87" s="1"/>
  <c r="G86" s="1"/>
  <c r="H89"/>
  <c r="H88"/>
  <c r="H87" s="1"/>
  <c r="H86" s="1"/>
  <c r="F89"/>
  <c r="F88"/>
  <c r="F87" s="1"/>
  <c r="F86" s="1"/>
  <c r="G85"/>
  <c r="G84"/>
  <c r="G83" s="1"/>
  <c r="G82" s="1"/>
  <c r="H85"/>
  <c r="H84"/>
  <c r="H83" s="1"/>
  <c r="H82" s="1"/>
  <c r="F85"/>
  <c r="F84"/>
  <c r="F83" s="1"/>
  <c r="F82" s="1"/>
  <c r="G67"/>
  <c r="G66"/>
  <c r="G65" s="1"/>
  <c r="G64" s="1"/>
  <c r="H67"/>
  <c r="H66"/>
  <c r="H65" s="1"/>
  <c r="H64" s="1"/>
  <c r="F67"/>
  <c r="F66"/>
  <c r="F65" s="1"/>
  <c r="F64" s="1"/>
  <c r="G63"/>
  <c r="G62"/>
  <c r="G61" s="1"/>
  <c r="G60" s="1"/>
  <c r="H63"/>
  <c r="H62"/>
  <c r="H61" s="1"/>
  <c r="H60" s="1"/>
  <c r="F63"/>
  <c r="F62"/>
  <c r="F61" s="1"/>
  <c r="F60" s="1"/>
  <c r="G26" i="16"/>
  <c r="G106"/>
  <c r="G105" s="1"/>
  <c r="H106"/>
  <c r="H105" s="1"/>
  <c r="G104"/>
  <c r="G103" s="1"/>
  <c r="H104"/>
  <c r="H103" s="1"/>
  <c r="F106"/>
  <c r="F105" s="1"/>
  <c r="F104"/>
  <c r="F103" s="1"/>
  <c r="F100" s="1"/>
  <c r="F99" s="1"/>
  <c r="F98" s="1"/>
  <c r="F97" s="1"/>
  <c r="F96" s="1"/>
  <c r="I29" i="17"/>
  <c r="H25" i="16"/>
  <c r="H24"/>
  <c r="H29" i="17"/>
  <c r="G25" i="16"/>
  <c r="G24" s="1"/>
  <c r="G29" i="17"/>
  <c r="F25" i="16"/>
  <c r="F24"/>
  <c r="D13" i="36"/>
  <c r="D14"/>
  <c r="E13"/>
  <c r="E14"/>
  <c r="C13"/>
  <c r="C14"/>
  <c r="I99" i="17"/>
  <c r="H99"/>
  <c r="G99"/>
  <c r="I97"/>
  <c r="H97"/>
  <c r="G97"/>
  <c r="D13" i="38"/>
  <c r="D14"/>
  <c r="E13"/>
  <c r="E14"/>
  <c r="C13"/>
  <c r="C14"/>
  <c r="I37" i="17"/>
  <c r="I36"/>
  <c r="I35"/>
  <c r="I34"/>
  <c r="I33"/>
  <c r="F12" i="22"/>
  <c r="H37" i="17"/>
  <c r="H36"/>
  <c r="H35"/>
  <c r="H34"/>
  <c r="H33"/>
  <c r="E12" i="22"/>
  <c r="G37" i="17"/>
  <c r="G36"/>
  <c r="G35"/>
  <c r="G34"/>
  <c r="G33"/>
  <c r="D12" i="22"/>
  <c r="D13" i="43"/>
  <c r="D14"/>
  <c r="E13"/>
  <c r="E14"/>
  <c r="C13"/>
  <c r="C14"/>
  <c r="I31" i="17"/>
  <c r="H31"/>
  <c r="G31"/>
  <c r="I2"/>
  <c r="I3"/>
  <c r="C42" i="34"/>
  <c r="D4" i="43"/>
  <c r="D3"/>
  <c r="D2"/>
  <c r="E14" i="42"/>
  <c r="D14"/>
  <c r="C13"/>
  <c r="C14" s="1"/>
  <c r="D4"/>
  <c r="D3"/>
  <c r="D2"/>
  <c r="D4" i="40"/>
  <c r="D3"/>
  <c r="D2"/>
  <c r="D4" i="38"/>
  <c r="D3"/>
  <c r="D2"/>
  <c r="D2" i="36"/>
  <c r="H2" i="16"/>
  <c r="C31" i="23"/>
  <c r="D31"/>
  <c r="E31"/>
  <c r="D4" i="36"/>
  <c r="D3"/>
  <c r="F8" i="27"/>
  <c r="G61" i="16"/>
  <c r="F61"/>
  <c r="H61"/>
  <c r="I44" i="17"/>
  <c r="I43"/>
  <c r="H44"/>
  <c r="G39" i="16"/>
  <c r="G38"/>
  <c r="G37" s="1"/>
  <c r="G36" s="1"/>
  <c r="G35" s="1"/>
  <c r="G34" s="1"/>
  <c r="G44" i="17"/>
  <c r="G43"/>
  <c r="H43"/>
  <c r="F39" i="16"/>
  <c r="F38"/>
  <c r="F37" s="1"/>
  <c r="F36" s="1"/>
  <c r="F35" s="1"/>
  <c r="F34" s="1"/>
  <c r="D8" i="22"/>
  <c r="F9" i="16"/>
  <c r="H50" i="27"/>
  <c r="H49" s="1"/>
  <c r="H48" s="1"/>
  <c r="H47" s="1"/>
  <c r="G50"/>
  <c r="G49" s="1"/>
  <c r="G48" s="1"/>
  <c r="G47" s="1"/>
  <c r="F50"/>
  <c r="F49" s="1"/>
  <c r="F48" s="1"/>
  <c r="F47" s="1"/>
  <c r="G46"/>
  <c r="G45" s="1"/>
  <c r="G44" s="1"/>
  <c r="G43" s="1"/>
  <c r="F46"/>
  <c r="F45" s="1"/>
  <c r="F44" s="1"/>
  <c r="F43" s="1"/>
  <c r="H78" i="16"/>
  <c r="H77" s="1"/>
  <c r="G78"/>
  <c r="G77" s="1"/>
  <c r="G76" s="1"/>
  <c r="G75" s="1"/>
  <c r="G74" s="1"/>
  <c r="G73" s="1"/>
  <c r="C2" i="34"/>
  <c r="C3"/>
  <c r="C4"/>
  <c r="H2" i="27"/>
  <c r="H3"/>
  <c r="H4"/>
  <c r="F2" i="22"/>
  <c r="E2" i="23"/>
  <c r="F78" i="16"/>
  <c r="F77" s="1"/>
  <c r="H82"/>
  <c r="H81" s="1"/>
  <c r="F80"/>
  <c r="F79" s="1"/>
  <c r="H80"/>
  <c r="H79" s="1"/>
  <c r="I4" i="17"/>
  <c r="H3" i="16"/>
  <c r="H4"/>
  <c r="F4" i="22"/>
  <c r="F3"/>
  <c r="E4" i="23"/>
  <c r="E3"/>
  <c r="G27" i="17"/>
  <c r="F23" i="16"/>
  <c r="G86" i="17"/>
  <c r="F54" i="27"/>
  <c r="F53" s="1"/>
  <c r="F52" s="1"/>
  <c r="F51" s="1"/>
  <c r="F38" s="1"/>
  <c r="I61" i="17"/>
  <c r="H15" i="27"/>
  <c r="H14" s="1"/>
  <c r="H13" s="1"/>
  <c r="H12" s="1"/>
  <c r="H11" s="1"/>
  <c r="H61" i="17"/>
  <c r="G15" i="27"/>
  <c r="G14" s="1"/>
  <c r="G13" s="1"/>
  <c r="G12" s="1"/>
  <c r="G11" s="1"/>
  <c r="G61" i="17"/>
  <c r="F15" i="27"/>
  <c r="F14" s="1"/>
  <c r="F13" s="1"/>
  <c r="F12" s="1"/>
  <c r="F11" s="1"/>
  <c r="H24" i="17"/>
  <c r="C26" i="34"/>
  <c r="C22"/>
  <c r="F77" i="27"/>
  <c r="E53" i="23"/>
  <c r="E52"/>
  <c r="D53"/>
  <c r="C53"/>
  <c r="C52"/>
  <c r="E50"/>
  <c r="E49"/>
  <c r="D50"/>
  <c r="C50"/>
  <c r="C49"/>
  <c r="E42"/>
  <c r="D42"/>
  <c r="C42"/>
  <c r="E41"/>
  <c r="D41"/>
  <c r="C41"/>
  <c r="E39"/>
  <c r="E38"/>
  <c r="E37"/>
  <c r="D39"/>
  <c r="D38"/>
  <c r="D37"/>
  <c r="C39"/>
  <c r="C38"/>
  <c r="C37"/>
  <c r="E35"/>
  <c r="E34"/>
  <c r="E33"/>
  <c r="D35"/>
  <c r="D34"/>
  <c r="C35"/>
  <c r="C34"/>
  <c r="C33"/>
  <c r="E30"/>
  <c r="E29"/>
  <c r="D30"/>
  <c r="D29"/>
  <c r="C30"/>
  <c r="C29"/>
  <c r="E27"/>
  <c r="D27"/>
  <c r="C27"/>
  <c r="E25"/>
  <c r="D25"/>
  <c r="C25"/>
  <c r="E23"/>
  <c r="E20"/>
  <c r="E19"/>
  <c r="D23"/>
  <c r="C23"/>
  <c r="E21"/>
  <c r="D21"/>
  <c r="D20"/>
  <c r="D19"/>
  <c r="C21"/>
  <c r="E17"/>
  <c r="D17"/>
  <c r="C17"/>
  <c r="C3" i="25"/>
  <c r="D52" i="23"/>
  <c r="D49"/>
  <c r="G16" i="17"/>
  <c r="F72" i="27"/>
  <c r="F71" s="1"/>
  <c r="F70" s="1"/>
  <c r="F69" s="1"/>
  <c r="H16" i="17"/>
  <c r="H15"/>
  <c r="H14"/>
  <c r="I16"/>
  <c r="H72" i="27"/>
  <c r="H71" s="1"/>
  <c r="H70" s="1"/>
  <c r="H69" s="1"/>
  <c r="G24" i="17"/>
  <c r="I24"/>
  <c r="H22" i="16"/>
  <c r="H21" s="1"/>
  <c r="H20" s="1"/>
  <c r="H19" s="1"/>
  <c r="H18" s="1"/>
  <c r="H17" s="1"/>
  <c r="H27" i="17"/>
  <c r="G77" i="27"/>
  <c r="I27" i="17"/>
  <c r="H77" i="27"/>
  <c r="G52" i="17"/>
  <c r="F81" i="27"/>
  <c r="F80" s="1"/>
  <c r="F79" s="1"/>
  <c r="F78" s="1"/>
  <c r="H52" i="17"/>
  <c r="G81" i="27"/>
  <c r="G80"/>
  <c r="I52" i="17"/>
  <c r="H81" i="27"/>
  <c r="H80" s="1"/>
  <c r="H79" s="1"/>
  <c r="H78" s="1"/>
  <c r="G69" i="17"/>
  <c r="F60" i="16"/>
  <c r="F59"/>
  <c r="H69" i="17"/>
  <c r="G25" i="27"/>
  <c r="G24" s="1"/>
  <c r="G23" s="1"/>
  <c r="G22" s="1"/>
  <c r="I69" i="17"/>
  <c r="H25" i="27"/>
  <c r="H24"/>
  <c r="H23" s="1"/>
  <c r="H22" s="1"/>
  <c r="H86" i="17"/>
  <c r="G95" i="16"/>
  <c r="G94" s="1"/>
  <c r="G93" s="1"/>
  <c r="G92" s="1"/>
  <c r="G91" s="1"/>
  <c r="G90" s="1"/>
  <c r="I86" i="17"/>
  <c r="H54" i="27"/>
  <c r="H53"/>
  <c r="H52" s="1"/>
  <c r="H51" s="1"/>
  <c r="H38" s="1"/>
  <c r="G94" i="17"/>
  <c r="F102" i="16"/>
  <c r="F101"/>
  <c r="H94" i="17"/>
  <c r="G102" i="16"/>
  <c r="G101" s="1"/>
  <c r="G100" s="1"/>
  <c r="G99" s="1"/>
  <c r="G98" s="1"/>
  <c r="G97" s="1"/>
  <c r="G96" s="1"/>
  <c r="I94" i="17"/>
  <c r="I93"/>
  <c r="C4" i="25"/>
  <c r="H9" i="16"/>
  <c r="H8" i="27"/>
  <c r="F8" i="22"/>
  <c r="H67" i="17"/>
  <c r="H66"/>
  <c r="H16" i="16"/>
  <c r="H15" s="1"/>
  <c r="H14" s="1"/>
  <c r="F95"/>
  <c r="F94"/>
  <c r="F93" s="1"/>
  <c r="F92" s="1"/>
  <c r="F91" s="1"/>
  <c r="F90" s="1"/>
  <c r="I85" i="17"/>
  <c r="I84"/>
  <c r="I83"/>
  <c r="I82"/>
  <c r="I81"/>
  <c r="F23" i="22"/>
  <c r="E8"/>
  <c r="H59" i="27"/>
  <c r="H93" i="17"/>
  <c r="C45" i="23"/>
  <c r="D12"/>
  <c r="D11"/>
  <c r="E12"/>
  <c r="E11"/>
  <c r="D44"/>
  <c r="C12"/>
  <c r="C11"/>
  <c r="C20"/>
  <c r="C19"/>
  <c r="D46"/>
  <c r="D45"/>
  <c r="C9"/>
  <c r="C15" i="18"/>
  <c r="C14" s="1"/>
  <c r="C13" s="1"/>
  <c r="C12" s="1"/>
  <c r="D33" i="23"/>
  <c r="C44"/>
  <c r="E44"/>
  <c r="G16" i="16"/>
  <c r="G15"/>
  <c r="G14" s="1"/>
  <c r="G46"/>
  <c r="G45"/>
  <c r="G44"/>
  <c r="G43" s="1"/>
  <c r="G42" s="1"/>
  <c r="G41" s="1"/>
  <c r="G40" s="1"/>
  <c r="H77" i="17"/>
  <c r="H76"/>
  <c r="H75"/>
  <c r="H74"/>
  <c r="H73"/>
  <c r="F25" i="27"/>
  <c r="F24" s="1"/>
  <c r="F23" s="1"/>
  <c r="F22" s="1"/>
  <c r="H102" i="16"/>
  <c r="H101" s="1"/>
  <c r="H100" s="1"/>
  <c r="H99" s="1"/>
  <c r="H98" s="1"/>
  <c r="H97" s="1"/>
  <c r="H96" s="1"/>
  <c r="H23"/>
  <c r="H95"/>
  <c r="H94" s="1"/>
  <c r="H93" s="1"/>
  <c r="H92" s="1"/>
  <c r="H91" s="1"/>
  <c r="H90" s="1"/>
  <c r="G92" i="17"/>
  <c r="G91"/>
  <c r="G90"/>
  <c r="G89"/>
  <c r="D25" i="22"/>
  <c r="D24" s="1"/>
  <c r="H53" i="16"/>
  <c r="H52"/>
  <c r="H51" s="1"/>
  <c r="H50" s="1"/>
  <c r="H49" s="1"/>
  <c r="H48" s="1"/>
  <c r="H47" s="1"/>
  <c r="G21" i="17"/>
  <c r="G20"/>
  <c r="D11" i="22"/>
  <c r="G72" i="27"/>
  <c r="G71"/>
  <c r="G70" s="1"/>
  <c r="G69" s="1"/>
  <c r="G23" i="16"/>
  <c r="H46"/>
  <c r="H45" s="1"/>
  <c r="H44" s="1"/>
  <c r="H43" s="1"/>
  <c r="H42" s="1"/>
  <c r="H41" s="1"/>
  <c r="H40" s="1"/>
  <c r="G77" i="17"/>
  <c r="G76"/>
  <c r="G75"/>
  <c r="G74"/>
  <c r="G73"/>
  <c r="H65" i="16"/>
  <c r="H64"/>
  <c r="H33" i="27"/>
  <c r="H32"/>
  <c r="H31" s="1"/>
  <c r="H30" s="1"/>
  <c r="G50" i="17"/>
  <c r="G49"/>
  <c r="G48"/>
  <c r="G47"/>
  <c r="G46"/>
  <c r="F16" i="16"/>
  <c r="F15" s="1"/>
  <c r="F14" s="1"/>
  <c r="F13" s="1"/>
  <c r="F12" s="1"/>
  <c r="F11" s="1"/>
  <c r="G85" i="17"/>
  <c r="G84"/>
  <c r="G83"/>
  <c r="G82"/>
  <c r="G81"/>
  <c r="D23" i="22"/>
  <c r="G42" i="27"/>
  <c r="G41"/>
  <c r="G40"/>
  <c r="G39" s="1"/>
  <c r="F33"/>
  <c r="F32"/>
  <c r="F31" s="1"/>
  <c r="F30" s="1"/>
  <c r="D22" i="22"/>
  <c r="I92" i="17"/>
  <c r="I91"/>
  <c r="I90"/>
  <c r="I89"/>
  <c r="F25" i="22"/>
  <c r="F24" s="1"/>
  <c r="H50" i="17"/>
  <c r="H49"/>
  <c r="H48"/>
  <c r="H47"/>
  <c r="H46"/>
  <c r="G80" i="16"/>
  <c r="G79"/>
  <c r="G67"/>
  <c r="G66"/>
  <c r="G65"/>
  <c r="G64"/>
  <c r="F37" i="27"/>
  <c r="F36"/>
  <c r="F35" s="1"/>
  <c r="F34" s="1"/>
  <c r="F21" s="1"/>
  <c r="I41" i="17"/>
  <c r="I40"/>
  <c r="I39"/>
  <c r="F13" i="22"/>
  <c r="I50" i="17"/>
  <c r="I49"/>
  <c r="I48"/>
  <c r="I47"/>
  <c r="F15" i="22"/>
  <c r="F14"/>
  <c r="I15" i="17"/>
  <c r="I14"/>
  <c r="I12"/>
  <c r="I11"/>
  <c r="G60" i="16"/>
  <c r="F20" i="27"/>
  <c r="F19" s="1"/>
  <c r="F18" s="1"/>
  <c r="F17" s="1"/>
  <c r="F16" s="1"/>
  <c r="G60" i="17"/>
  <c r="G59"/>
  <c r="G58"/>
  <c r="G57"/>
  <c r="G56"/>
  <c r="G82" i="16"/>
  <c r="G81"/>
  <c r="G15" i="17"/>
  <c r="G14"/>
  <c r="G13"/>
  <c r="G12"/>
  <c r="G11"/>
  <c r="H76" i="27"/>
  <c r="H75" s="1"/>
  <c r="H74" s="1"/>
  <c r="H73" s="1"/>
  <c r="I21" i="17"/>
  <c r="I20"/>
  <c r="I19"/>
  <c r="F11" i="22"/>
  <c r="H85" i="17"/>
  <c r="H84"/>
  <c r="H83"/>
  <c r="H82"/>
  <c r="H81"/>
  <c r="E23" i="22"/>
  <c r="H41" i="17"/>
  <c r="H40"/>
  <c r="H39"/>
  <c r="E13" i="22"/>
  <c r="G67" i="17"/>
  <c r="G66"/>
  <c r="F53" i="16"/>
  <c r="F52"/>
  <c r="F51" s="1"/>
  <c r="F50" s="1"/>
  <c r="F49" s="1"/>
  <c r="F48" s="1"/>
  <c r="F47" s="1"/>
  <c r="I60" i="17"/>
  <c r="I59"/>
  <c r="I58"/>
  <c r="I57"/>
  <c r="I56"/>
  <c r="I55"/>
  <c r="H21"/>
  <c r="H20"/>
  <c r="H19"/>
  <c r="E11" i="22"/>
  <c r="F58" i="16"/>
  <c r="F57" s="1"/>
  <c r="F56" s="1"/>
  <c r="F55" s="1"/>
  <c r="F54" s="1"/>
  <c r="I46" i="17"/>
  <c r="F10" i="22"/>
  <c r="D10"/>
  <c r="H12" i="17"/>
  <c r="H11"/>
  <c r="H13"/>
  <c r="G88"/>
  <c r="F17" i="22"/>
  <c r="F16"/>
  <c r="F42" i="27"/>
  <c r="F41"/>
  <c r="F40" s="1"/>
  <c r="F39" s="1"/>
  <c r="G55" i="17"/>
  <c r="D17" i="22"/>
  <c r="D16" s="1"/>
  <c r="G79" i="27"/>
  <c r="G78" s="1"/>
  <c r="I72" i="17"/>
  <c r="E15" i="22"/>
  <c r="E14"/>
  <c r="I13" i="17"/>
  <c r="F46" i="16"/>
  <c r="G20" i="27"/>
  <c r="G19"/>
  <c r="H60" i="16"/>
  <c r="F59" i="27"/>
  <c r="F58" s="1"/>
  <c r="F57" s="1"/>
  <c r="F56" s="1"/>
  <c r="F55" s="1"/>
  <c r="G54"/>
  <c r="G53" s="1"/>
  <c r="G52" s="1"/>
  <c r="G51" s="1"/>
  <c r="G38" s="1"/>
  <c r="F82" i="16"/>
  <c r="F81"/>
  <c r="H46" i="27"/>
  <c r="H45"/>
  <c r="H44" s="1"/>
  <c r="H43" s="1"/>
  <c r="H39" i="16"/>
  <c r="H38"/>
  <c r="H67"/>
  <c r="H66"/>
  <c r="F65"/>
  <c r="F64"/>
  <c r="H89"/>
  <c r="H88"/>
  <c r="H87" s="1"/>
  <c r="H86" s="1"/>
  <c r="H85" s="1"/>
  <c r="H84" s="1"/>
  <c r="H83" s="1"/>
  <c r="E22" i="22"/>
  <c r="E21" s="1"/>
  <c r="G22" i="16"/>
  <c r="G21" s="1"/>
  <c r="G20" s="1"/>
  <c r="G19" s="1"/>
  <c r="G18" s="1"/>
  <c r="G17" s="1"/>
  <c r="H20" i="27"/>
  <c r="H19"/>
  <c r="I67" i="17"/>
  <c r="I66"/>
  <c r="H60"/>
  <c r="H59"/>
  <c r="H58"/>
  <c r="H57"/>
  <c r="H56"/>
  <c r="G76" i="27"/>
  <c r="G75" s="1"/>
  <c r="G74" s="1"/>
  <c r="G73" s="1"/>
  <c r="F22" i="22"/>
  <c r="F21" s="1"/>
  <c r="F22" i="16"/>
  <c r="F21" s="1"/>
  <c r="F20" s="1"/>
  <c r="F19" s="1"/>
  <c r="F18" s="1"/>
  <c r="F17" s="1"/>
  <c r="G41" i="17"/>
  <c r="G40"/>
  <c r="G39"/>
  <c r="D13" i="22"/>
  <c r="C10" i="34"/>
  <c r="C11"/>
  <c r="F76" i="27"/>
  <c r="F75"/>
  <c r="G53" i="16"/>
  <c r="G52"/>
  <c r="G51" s="1"/>
  <c r="G50" s="1"/>
  <c r="G49" s="1"/>
  <c r="G48" s="1"/>
  <c r="G47" s="1"/>
  <c r="F67"/>
  <c r="F66" s="1"/>
  <c r="F63" s="1"/>
  <c r="F62" s="1"/>
  <c r="H58" i="27"/>
  <c r="H57" s="1"/>
  <c r="H56" s="1"/>
  <c r="H55" s="1"/>
  <c r="D9" i="23"/>
  <c r="D15" i="18"/>
  <c r="D14" s="1"/>
  <c r="D13" s="1"/>
  <c r="D12" s="1"/>
  <c r="E9" i="23"/>
  <c r="E15" i="18"/>
  <c r="E14"/>
  <c r="E13" s="1"/>
  <c r="E12" s="1"/>
  <c r="H18" i="27"/>
  <c r="H17"/>
  <c r="H16" s="1"/>
  <c r="F74"/>
  <c r="F73" s="1"/>
  <c r="G18"/>
  <c r="G17"/>
  <c r="G16" s="1"/>
  <c r="H63" i="16"/>
  <c r="H62"/>
  <c r="H37"/>
  <c r="H36"/>
  <c r="H35" s="1"/>
  <c r="H34" s="1"/>
  <c r="F45"/>
  <c r="F44" s="1"/>
  <c r="F43" s="1"/>
  <c r="F42" s="1"/>
  <c r="F41" s="1"/>
  <c r="F40" s="1"/>
  <c r="G59"/>
  <c r="G58" s="1"/>
  <c r="G57" s="1"/>
  <c r="G56" s="1"/>
  <c r="G55" s="1"/>
  <c r="G54" s="1"/>
  <c r="H59"/>
  <c r="H58"/>
  <c r="H57" s="1"/>
  <c r="H56" s="1"/>
  <c r="H55" s="1"/>
  <c r="H54" s="1"/>
  <c r="I88" i="17"/>
  <c r="H72"/>
  <c r="G72"/>
  <c r="G63" i="16"/>
  <c r="G62" s="1"/>
  <c r="D15" i="22"/>
  <c r="D14" s="1"/>
  <c r="F9"/>
  <c r="I10" i="17"/>
  <c r="D21" i="22"/>
  <c r="G59" i="27"/>
  <c r="H92" i="17"/>
  <c r="H91"/>
  <c r="H90"/>
  <c r="H89"/>
  <c r="G10"/>
  <c r="E20" i="22"/>
  <c r="H42" i="27"/>
  <c r="H41"/>
  <c r="H40" s="1"/>
  <c r="H39" s="1"/>
  <c r="E17" i="22"/>
  <c r="E16"/>
  <c r="H55" i="17"/>
  <c r="D20" i="22"/>
  <c r="H10" i="17"/>
  <c r="E10" i="22"/>
  <c r="E9" s="1"/>
  <c r="D9"/>
  <c r="G58" i="27"/>
  <c r="G57" s="1"/>
  <c r="G56" s="1"/>
  <c r="G55" s="1"/>
  <c r="E25" i="22"/>
  <c r="E24"/>
  <c r="H88" i="17"/>
  <c r="E19" i="22"/>
  <c r="E18" s="1"/>
  <c r="F72" i="16"/>
  <c r="F71"/>
  <c r="F70" s="1"/>
  <c r="F69" s="1"/>
  <c r="G72"/>
  <c r="G71"/>
  <c r="G70" s="1"/>
  <c r="G69" s="1"/>
  <c r="G68" s="1"/>
  <c r="F20" i="22"/>
  <c r="H101" i="17"/>
  <c r="D19" i="18"/>
  <c r="D18" s="1"/>
  <c r="D17" s="1"/>
  <c r="D16" s="1"/>
  <c r="H72" i="16"/>
  <c r="H71"/>
  <c r="H70" s="1"/>
  <c r="H69" s="1"/>
  <c r="H9" i="17"/>
  <c r="F19" i="22"/>
  <c r="F18" s="1"/>
  <c r="F26" s="1"/>
  <c r="D19"/>
  <c r="D18" s="1"/>
  <c r="I9" i="17"/>
  <c r="I101"/>
  <c r="E19" i="18"/>
  <c r="E18" s="1"/>
  <c r="E17" s="1"/>
  <c r="E16" s="1"/>
  <c r="G9" i="17"/>
  <c r="G101"/>
  <c r="G102"/>
  <c r="C19" i="18"/>
  <c r="C18" s="1"/>
  <c r="C17" s="1"/>
  <c r="C16" s="1"/>
  <c r="F10" i="16" l="1"/>
  <c r="C11" i="18"/>
  <c r="C10" s="1"/>
  <c r="C20" s="1"/>
  <c r="H68" i="27"/>
  <c r="H10"/>
  <c r="H9" s="1"/>
  <c r="H98" s="1"/>
  <c r="F76" i="16"/>
  <c r="F75" s="1"/>
  <c r="F74" s="1"/>
  <c r="F73" s="1"/>
  <c r="H76"/>
  <c r="H75" s="1"/>
  <c r="H74" s="1"/>
  <c r="H73" s="1"/>
  <c r="H68" s="1"/>
  <c r="F83"/>
  <c r="G83"/>
  <c r="G12"/>
  <c r="G11" s="1"/>
  <c r="G10" s="1"/>
  <c r="G13"/>
  <c r="H13"/>
  <c r="H12"/>
  <c r="H11" s="1"/>
  <c r="H10" s="1"/>
  <c r="H107" s="1"/>
  <c r="D11" i="18"/>
  <c r="D10" s="1"/>
  <c r="D20" s="1"/>
  <c r="F68" i="16"/>
  <c r="E26" i="22"/>
  <c r="D26"/>
  <c r="E11" i="18"/>
  <c r="E10" s="1"/>
  <c r="E20" s="1"/>
  <c r="G68" i="27"/>
  <c r="G10" s="1"/>
  <c r="G9" s="1"/>
  <c r="G98" s="1"/>
  <c r="F68"/>
  <c r="F10" s="1"/>
  <c r="F9" s="1"/>
  <c r="F98" s="1"/>
  <c r="G107" i="16" l="1"/>
  <c r="F107"/>
</calcChain>
</file>

<file path=xl/sharedStrings.xml><?xml version="1.0" encoding="utf-8"?>
<sst xmlns="http://schemas.openxmlformats.org/spreadsheetml/2006/main" count="749" uniqueCount="372">
  <si>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</si>
  <si>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</si>
  <si>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</si>
  <si>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</si>
  <si>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</si>
  <si>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</si>
  <si>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</si>
  <si>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</si>
  <si>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</si>
  <si>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</si>
  <si>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</si>
  <si>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</si>
  <si>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</si>
  <si>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</si>
  <si>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</si>
  <si>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</si>
  <si>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</si>
  <si>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</si>
  <si>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</si>
  <si>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</si>
  <si>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</si>
  <si>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</si>
  <si>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</si>
  <si>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</si>
  <si>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</si>
  <si>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</si>
  <si>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</si>
  <si>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</si>
  <si>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</si>
  <si>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</si>
  <si>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</si>
  <si>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</si>
  <si>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</si>
  <si>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</si>
  <si>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</si>
  <si>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</si>
  <si>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</si>
  <si>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</si>
  <si>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</si>
  <si>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Субвенции бюджетам бюджетной системы Российской Федерации</t>
  </si>
  <si>
    <t>Иные межбюджетные трансферты</t>
  </si>
  <si>
    <t>Прочие межбюджетные трансферты, передаваемые бюджетам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</si>
  <si>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</si>
  <si>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</si>
  <si>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</si>
  <si>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</si>
  <si>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</si>
  <si>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</si>
  <si>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</si>
  <si>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</si>
  <si>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</si>
  <si>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</si>
  <si>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Дорожное хозяйство (дорожные фонды)</t>
  </si>
  <si>
    <t>КУЛЬТУРА, КИНЕМАТОГРАФИЯ</t>
  </si>
  <si>
    <t>Культура</t>
  </si>
  <si>
    <t>(руб.)</t>
  </si>
  <si>
    <t>Наименование</t>
  </si>
  <si>
    <t>КВСР</t>
  </si>
  <si>
    <t>Раздел</t>
  </si>
  <si>
    <t>Подраздел</t>
  </si>
  <si>
    <t>КЦСР</t>
  </si>
  <si>
    <t>КВР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</si>
  <si>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</si>
  <si>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</si>
  <si>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</si>
  <si>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240</t>
  </si>
  <si>
    <t>Иные закупки товаров, работ и услуг для обеспечения государственных (муниципальных) нужд</t>
  </si>
  <si>
    <t>Приложение 1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</si>
  <si>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</si>
  <si>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</si>
  <si>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</si>
  <si>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</si>
  <si>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</si>
  <si>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</si>
  <si>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</si>
  <si>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</si>
  <si>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</si>
  <si>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</si>
  <si>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</si>
  <si>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</si>
  <si>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</si>
  <si>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</si>
  <si>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</si>
  <si>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</si>
  <si>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</si>
  <si>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</si>
  <si>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</si>
  <si>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</si>
  <si>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Приложение 2</t>
  </si>
  <si>
    <t xml:space="preserve">к решению Совета </t>
  </si>
  <si>
    <t>№ п/п</t>
  </si>
  <si>
    <t>1.</t>
  </si>
  <si>
    <t xml:space="preserve">Перечень главных распорядителей средств местного бюджета </t>
  </si>
  <si>
    <t>на 2018 год</t>
  </si>
  <si>
    <t>Приложение 3</t>
  </si>
  <si>
    <t>Перечень главных администраторов (администраторов) доходов</t>
  </si>
  <si>
    <t>0 00 00000 00 0000 000</t>
  </si>
  <si>
    <t>Доходы, получаемые в виде арендной платы за 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</si>
  <si>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</si>
  <si>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</si>
  <si>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1 14 01050 10 0000 410</t>
  </si>
  <si>
    <t>Доходы  от продажи квартир, находящихся в собственности поселений</t>
  </si>
  <si>
    <t>1 14 02052 10 0000 410</t>
  </si>
  <si>
    <t>Доходы 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и автономных учреждений),  в части реализации основных средств по указанному имуществу</t>
  </si>
  <si>
    <t>1 14 02052 10 0000 440</t>
  </si>
  <si>
    <t>Доходы 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автономных учреждений), в части реализации материальных запасов по указанному имуществу</t>
  </si>
  <si>
    <t>1 14 02053 10 0000 410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</si>
  <si>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</si>
  <si>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1 14 02053 10 0000 440</t>
  </si>
  <si>
    <t>Доходы от реализации иного имущества, находящегося в собственности поселений (за исключением имущества муниципальных бюджетных и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</si>
  <si>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1 14 04050 10 0000 420</t>
  </si>
  <si>
    <t>Доходы от продажи нематериальных активов, находящихся в собственности поселений</t>
  </si>
  <si>
    <t>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</si>
  <si>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</si>
  <si>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1 17 01050 10 0000 180</t>
  </si>
  <si>
    <t>Невыясненные поступления, зачисляемые в бюджеты поселений</t>
  </si>
  <si>
    <t>1 13 01995 10 0000 130</t>
  </si>
  <si>
    <t>Прочие доходы от оказания платных услуг (работ) получателями средств бюджетов поселений</t>
  </si>
  <si>
    <t>1 16 18050 10 0000 140</t>
  </si>
  <si>
    <t>Денежные взыскания (штрафы) за нарушение бюджетного законодательства (в части бюджета поселений</t>
  </si>
  <si>
    <t>1 16 90050 10 0000 140</t>
  </si>
  <si>
    <t>Прочие поступления от денежных взысканий (штрафов) и иных сумм в возмещение ущерба, зачисляемые в бюджеты поселений</t>
  </si>
  <si>
    <t>Дотации бюджетам поселений на выравнивание бюджетной обеспеченности</t>
  </si>
  <si>
    <t>Субвенции бюджетам поселений на государственную регистрацию актов гражданского состояния</t>
  </si>
  <si>
    <t>Субвенции бюджетам поселений на осуществление первичного воинского учета на территориях, где отсутствуют воинские комиссариаты</t>
  </si>
  <si>
    <t>2 02 03024 10 0000 151</t>
  </si>
  <si>
    <t>Субвенции бюджетам поселений на выполнение передаваемых полномочий субъектов Российской Федерации</t>
  </si>
  <si>
    <t>207 05030 10 0000 180</t>
  </si>
  <si>
    <t>Прочие безвозмездные поступления в бюджеты поселений</t>
  </si>
  <si>
    <t xml:space="preserve"> </t>
  </si>
  <si>
    <t xml:space="preserve">                                                                      </t>
  </si>
  <si>
    <t>2 02 15001 10 0000 151</t>
  </si>
  <si>
    <t>202 35930 10 0000 151</t>
  </si>
  <si>
    <t>202 35118 10 0000 151</t>
  </si>
  <si>
    <t>202 49999 10 0000 151</t>
  </si>
  <si>
    <t>Перечень главных администраторов источников финансирования  дефицита местного бюджета</t>
  </si>
  <si>
    <t>Код группы, подгруппы, статьи и вида источников</t>
  </si>
  <si>
    <t>00 00 00 00 00 0000 000</t>
  </si>
  <si>
    <t>01 00 00 00 00 0000 000</t>
  </si>
  <si>
    <t>Источники внутреннего финансирования дефицитов бюджетов</t>
  </si>
  <si>
    <t>01 05 00 00 00 0000 000</t>
  </si>
  <si>
    <t>01 05 00 00 00 0000 500</t>
  </si>
  <si>
    <t>Увеличение остатков средств бюджета</t>
  </si>
  <si>
    <t>01 05 02 00 00 0000 500</t>
  </si>
  <si>
    <t>Увеличение прочих остатков средств бюджета</t>
  </si>
  <si>
    <t>01 05 02 01 00 0000 510</t>
  </si>
  <si>
    <t>Увеличение прочих остатков денежных средств</t>
  </si>
  <si>
    <t>01 05 02 01 10 0000 510</t>
  </si>
  <si>
    <t>Увеличение прочих остатков денежных средств местных бюджетов</t>
  </si>
  <si>
    <t>01 05 00 00 00 0000 600</t>
  </si>
  <si>
    <t>01 05 02 00 00 0000 600</t>
  </si>
  <si>
    <t>01 05 02 01 00 0000 610</t>
  </si>
  <si>
    <t>Уменьшение прочих остатков денежных средств</t>
  </si>
  <si>
    <t>01 05 02 01 10 0000 610</t>
  </si>
  <si>
    <t>Уменьшение прочих остатков денежных средств местных бюджетов</t>
  </si>
  <si>
    <t xml:space="preserve">                                                                                                                                                                                                                     </t>
  </si>
  <si>
    <t xml:space="preserve">Приложение № 4   </t>
  </si>
  <si>
    <t xml:space="preserve">  </t>
  </si>
  <si>
    <t xml:space="preserve">                                                                   </t>
  </si>
  <si>
    <t>Администрация   Александровского  сельсовета</t>
  </si>
  <si>
    <t xml:space="preserve">депутатов Александровского </t>
  </si>
  <si>
    <t xml:space="preserve"> от                        2017 г. №</t>
  </si>
  <si>
    <t>1 11 05013 10 0000 120</t>
  </si>
  <si>
    <t>1 11 05025 10 0000 120</t>
  </si>
  <si>
    <t>1 11 05035 10 0000 120</t>
  </si>
  <si>
    <t>1 11 09045 10 0000 120</t>
  </si>
  <si>
    <t>Администрация  Александровского сельсовета</t>
  </si>
  <si>
    <t>депутатов Александровского</t>
  </si>
  <si>
    <t xml:space="preserve">сельсовета от                             2017г. № </t>
  </si>
  <si>
    <t>Администрация Александровского сельсовета</t>
  </si>
  <si>
    <t xml:space="preserve">   сельсовета от                           2017 г. № </t>
  </si>
  <si>
    <t>Благоустройство</t>
  </si>
  <si>
    <t>Уплата налогов, сборов и иных платежей</t>
  </si>
  <si>
    <t>ЖИЛИЩНО-КОММУНАЛЬНОЕ ХОЗЯЙСТВО</t>
  </si>
  <si>
    <t>Уплата иных платежей</t>
  </si>
  <si>
    <t>000 20210000000000150</t>
  </si>
  <si>
    <t>000 20215001000000150</t>
  </si>
  <si>
    <t>000 20230000000000150</t>
  </si>
  <si>
    <t>000 20235118000000150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</si>
  <si>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</si>
  <si>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2</t>
  </si>
  <si>
    <t>182 10102010011000110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</si>
  <si>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</si>
  <si>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</si>
  <si>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</si>
  <si>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</si>
  <si>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182 10601030101000110</t>
  </si>
  <si>
    <t>182 10606043101000110</t>
  </si>
  <si>
    <t>Другие общегосударственные вопросы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</si>
  <si>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</si>
  <si>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</si>
  <si>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</si>
  <si>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</si>
  <si>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182 10606033101000110</t>
  </si>
  <si>
    <t>Всего источников финансирования дефицитов бюджетов</t>
  </si>
  <si>
    <t xml:space="preserve">к решению Совета депутатов </t>
  </si>
  <si>
    <t>Код главы</t>
  </si>
  <si>
    <t>Код  бюджетной классификации Российской Федерации</t>
  </si>
  <si>
    <t>РЗ</t>
  </si>
  <si>
    <t>ПР</t>
  </si>
  <si>
    <t>Наименование расходов</t>
  </si>
  <si>
    <t>ИТОГО</t>
  </si>
  <si>
    <t>х</t>
  </si>
  <si>
    <t>ЦСР</t>
  </si>
  <si>
    <t>ВР</t>
  </si>
  <si>
    <t>Наименование района</t>
  </si>
  <si>
    <t>№ 
п/п</t>
  </si>
  <si>
    <t>1.1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</si>
  <si>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</si>
  <si>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1.2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</si>
  <si>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</si>
  <si>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1.3</t>
  </si>
  <si>
    <t>работники бюджетной сферы, поименованные в указах Президента Российской Федерации от 07.05.2012, в том числе:</t>
  </si>
  <si>
    <t>1.3.1</t>
  </si>
  <si>
    <t>итого работников учреждений культуры</t>
  </si>
  <si>
    <t>в сфере культуры</t>
  </si>
  <si>
    <t>в сфере архивов</t>
  </si>
  <si>
    <t>1.3.2</t>
  </si>
  <si>
    <t>итого работников дополнительного образования</t>
  </si>
  <si>
    <t>в сфере образования</t>
  </si>
  <si>
    <t>в сфере физической культуры и спорта</t>
  </si>
  <si>
    <t>1.4</t>
  </si>
  <si>
    <t>работники учреждений, не вошедшие в категории, поименованные в указах Президента Российской Федерации от 07.05.2012</t>
  </si>
  <si>
    <t>1.5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</si>
  <si>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</si>
  <si>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муниципальные служащие</t>
  </si>
  <si>
    <t>иные работники ОМСУ</t>
  </si>
  <si>
    <t>работники учреждений и организаций</t>
  </si>
  <si>
    <t>Численность, в т.ч.:</t>
  </si>
  <si>
    <t>2.1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</si>
  <si>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</si>
  <si>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2.2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</si>
  <si>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</si>
  <si>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2.3</t>
  </si>
  <si>
    <t>работники бюджетной сферы, поименованные в указах Президента Российской Федерации от 07.05.2012</t>
  </si>
  <si>
    <t>2.3.1</t>
  </si>
  <si>
    <t>2.3.2</t>
  </si>
  <si>
    <t>2.4</t>
  </si>
  <si>
    <t>2.5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</si>
  <si>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</si>
  <si>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Дотации бюджетам сельских поселений на выравнивание бюджетной обеспеченности из бюджета субъекта Российской Федерации</t>
  </si>
  <si>
    <t>Саракташский р-н</t>
  </si>
  <si>
    <t>Приложение № 4</t>
  </si>
  <si>
    <t>Закупка энергетических ресурсов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</si>
  <si>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</si>
  <si>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</si>
  <si>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</si>
  <si>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</si>
  <si>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Прочие межбюджетные трансферты, передаваемые бюджетам</t>
  </si>
  <si>
    <t>Защита населения и территории от чрезвычайных ситуаций природного и техногенного характера, пожарная безопасность</t>
  </si>
  <si>
    <t>Прочая закупка товаров, работ и услуг</t>
  </si>
  <si>
    <t>Другие вопросы в области национальной экономики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</si>
  <si>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</si>
  <si>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Расходы на оплату коммунальных услуг учреждений, включая автономные и бюджетные учреждения (тыс.рублей)</t>
  </si>
  <si>
    <t>на 2023 год</t>
  </si>
  <si>
    <t>Содержание и ремонт, капитальный ремонт автомобильных дорог общего пользования и искусственных сооружений на них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</si>
  <si>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</si>
  <si>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</si>
  <si>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000 20240000000000150</t>
  </si>
  <si>
    <t>000 20249999000000150</t>
  </si>
  <si>
    <t>Иные межбюджетные трасферты</t>
  </si>
  <si>
    <t>ИТОГО РАСХОДОВ</t>
  </si>
  <si>
    <t>Приложение № 7</t>
  </si>
  <si>
    <t xml:space="preserve">ОБЩЕГОСУДАРСТВЕННЫЕ ВОПРОСЫ </t>
  </si>
  <si>
    <t>Фукционирование высшего должностного лица субъекта Российской Федерации и муниципального образования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</si>
  <si>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</si>
  <si>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Культура </t>
  </si>
  <si>
    <t>ИТОГО РАСХОДОВ:</t>
  </si>
  <si>
    <t>Комплексы процессных мероприятий</t>
  </si>
  <si>
    <t>Комплекс процессных мероприятий «Обеспечение реализации программы»</t>
  </si>
  <si>
    <t>Комплекс процессных мероприятий «Безопасность»</t>
  </si>
  <si>
    <t>Комплекс процессных мероприятий «Развитие дорожного хозяйства»</t>
  </si>
  <si>
    <t>Комплекс процессных мероприятий «Развитие культуры»</t>
  </si>
  <si>
    <t>Мероприятия, направленные на развитие культуры на территории муниципального образования поселения</t>
  </si>
  <si>
    <t>Оценка недвижимости, признание прав и регулирование отношений по муниципальной собственности</t>
  </si>
  <si>
    <t>Внесение изменений в генеральные планы и (или) правила землепользования и застройки сельских поселений Саракташского района</t>
  </si>
  <si>
    <t>Подготовка документов для внесения в государственный кадастр недвижимости сведений о границах муниципальных образований, границах населенных пунктов</t>
  </si>
  <si>
    <t>Мероприятия по благоустройству территории муниципального образования поселения</t>
  </si>
  <si>
    <t xml:space="preserve"> Старосокулакского сельсовета </t>
  </si>
  <si>
    <t>Администрация Старосокулакского сельсовета</t>
  </si>
  <si>
    <t>Единый сельскохозяйственный налог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</si>
  <si>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</si>
  <si>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000 10503000010000110</t>
  </si>
  <si>
    <t>000 10503010010000110</t>
  </si>
  <si>
    <t>182 10503010011000110</t>
  </si>
  <si>
    <t>Администрация  Старосокулакского сельсовета</t>
  </si>
  <si>
    <t>Муниципальная программа "Реализация муниципальной политики на территории муниципального образования Старосокулакский сельсовет Саракташского района Оренбургской области"</t>
  </si>
  <si>
    <t>Комплекс процессных мероприятий «Благоустройство территории Старосокулакского сельсовета»</t>
  </si>
  <si>
    <t>136 20215001100000150</t>
  </si>
  <si>
    <t>136 20235118100000150</t>
  </si>
  <si>
    <t>136 20249999100000150</t>
  </si>
  <si>
    <t>Приложение №  2</t>
  </si>
  <si>
    <t>Приложение № 3</t>
  </si>
  <si>
    <t>Приложение № 5</t>
  </si>
  <si>
    <t>Доходы бюджета - ВСЕГО: 
В том числе:</t>
  </si>
  <si>
    <t>Изменение остатков средств на счетах по учету средств бюджетов</t>
  </si>
  <si>
    <t>Наименование кода дохода бюджета</t>
  </si>
  <si>
    <t>Центральный аппарат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</si>
  <si>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</si>
  <si>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Мероприятия по обеспечению пожарной безопасности на территории муниципального образования поселения</t>
  </si>
  <si>
    <t>Условно утвержденные расходы</t>
  </si>
  <si>
    <t>(руб)</t>
  </si>
  <si>
    <t>0000000000</t>
  </si>
  <si>
    <t>Х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</si>
  <si>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</si>
  <si>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</si>
  <si>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</si>
  <si>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</si>
  <si>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</si>
  <si>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</si>
  <si>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</si>
  <si>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</si>
  <si>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Приложение № 6</t>
  </si>
  <si>
    <t>Исполнение судебных актов</t>
  </si>
  <si>
    <t>Расходы на оплату труда с начислениями (тыс. рублей), в том числе:</t>
  </si>
  <si>
    <t>Членские взносы в Совет (ассоциацию) муниципальных образований</t>
  </si>
  <si>
    <t>2026 год</t>
  </si>
  <si>
    <t>Таблица 1</t>
  </si>
  <si>
    <t>Таблица 2</t>
  </si>
  <si>
    <t>Таблица 3</t>
  </si>
  <si>
    <t>Таблица 4</t>
  </si>
  <si>
    <t>Иные межбуджетные трансферты, передаваемые районному бюджету из бюжетов послений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</si>
  <si>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межбуджетные трансферты, передаваемые районному бюджету из бюжетов послений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дополнений в Устава муниципального образования, проектов муниципальных правовых актов</t>
  </si>
  <si>
    <t>66405Т0030</t>
  </si>
  <si>
    <t>66405Т0060</t>
  </si>
  <si>
    <t>Иные межбуджетные трансферты, передаваемые районному бюджету из бюжетов послений на осуществление части переданных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</si>
  <si>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</si>
  <si>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</si>
  <si>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межбуджетные трансферты, передаваемые районному бюджету из бюжетов послений на осуществление части 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</si>
  <si>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66405Т0050</t>
  </si>
  <si>
    <t>Приоритетные проекты Оренбургской области</t>
  </si>
  <si>
    <t>Приоритетный проект «Вовлечение жителей муниципальных образований Оренбургской области в процесс выбора и реализации инициативных проектов»</t>
  </si>
  <si>
    <t>Реализация инициативных проектов (ремонт автомобильной дороги)</t>
  </si>
  <si>
    <t>Мероприятия по завершению реализации инициативных проектов (ремонт автомобильной дороги)</t>
  </si>
  <si>
    <t>665П500000</t>
  </si>
  <si>
    <t>665П5S170Г</t>
  </si>
  <si>
    <t>665П5И170Г</t>
  </si>
  <si>
    <t>к решению Совета депутатов</t>
  </si>
  <si>
    <t>Коммунальное хозяйство</t>
  </si>
  <si>
    <t>Комплекс процессных мероприятий "Развитие коммунального хозяйства"</t>
  </si>
  <si>
    <t>Прочие мероприятия в области коммунального хозяйства</t>
  </si>
  <si>
    <t>Непрограммное направление расходов (непрограммные мероприятия)</t>
  </si>
  <si>
    <t>Прочие непрограммные мероприятия</t>
  </si>
  <si>
    <t>Возмещение судебных издержек истцам</t>
  </si>
  <si>
    <t>Источники финансирования дефицита местного  бюджета МО Старосокулакского сельсовета на 2026 год и плановый период 2027 и 2028 годов</t>
  </si>
  <si>
    <t>от ____ года № ___</t>
  </si>
  <si>
    <t>Поступление доходов в бюджет поселенияпо кодам видов доходов, подвидов доходов на 2026 год и на плановый период 2027 и 2028 годов</t>
  </si>
  <si>
    <t>Распределение бюджетных ассигнований бюджета поселенияна по разделам и подразделам классификации расходов бюджета на 2026 год и на плановый период 2027 и 2028 годов</t>
  </si>
  <si>
    <t>Распределение бюджетных ассигнований бюджета поселения по разделам и подразделам, целевым статьям (муниципальным программам Старосокулакского сельсовета и непрограммным направлениям деятельности), группам и подгруппам видов расходов классификации расходов бюджета на 2026 год и на плановый период 2027 и 2028 годов</t>
  </si>
  <si>
    <t>Ведомственная структура расходов бюджета поселения на 2026 год и на плановый период 2027 и 2028 годов</t>
  </si>
  <si>
    <t>Распределение бюджетных ассигнований бюджета поселения по целевым статьям (муниципальным программам Старосокулакского сельсовета и непрограммным направлениям деятельности), разделам, подразделам, группам и подгруппам видов расходов классификации расходов на 2026 год и на плановый период 2027 и 2028 годов</t>
  </si>
  <si>
    <t>Распределение межбюджетных трансфертов, передаваемых районному бюджету из бюджета Старосокулакского сельсовета  на осуществление части полномочий по решению вопросов местного значения в соответствии с заключенными соглашениями на 2026 год и на плановый период 2027 и 2028 годов</t>
  </si>
  <si>
    <t>2027 год</t>
  </si>
  <si>
    <t>2028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</si>
  <si>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</si>
  <si>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</si>
  <si>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000 10102030010000110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</si>
  <si>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</si>
  <si>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</si>
  <si>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</si>
  <si>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000 10102210010000110</t>
  </si>
  <si>
    <t>664029Д100</t>
  </si>
  <si>
    <t>Распределение иных межбюджетных трансфертов, передаваемых районному бюджету из из бюджета Старосокулакского сельсовета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 на 2026 год и на плановый период 2027 и 2028 годов</t>
  </si>
  <si>
    <t>Распределение иных межбюджетных трансфертов, передаваемых районному бюджету из бюджета Старосокулакского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 на 2026 год и на плановый период 2027 и 2028 годов</t>
  </si>
  <si>
    <t>Распределение иных межбюджетных трансфертов, передаваемых районному бюджету из бюджета Старосокулакского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 на 2026 год и на плановый период 2027 и 2028 годов</t>
  </si>
  <si>
    <t>Распределение иных межбюджетных трансфертов, передаваемых районному бюджету из бюджетов поселений на повышение заработной платы работников муниципальных учреждений культуры  на 2026 год и на плановый период 2027 и 2028 годов</t>
  </si>
  <si>
    <t>Распределение иных межбюджетных трансфертов, передаваемых районному бюджету из бюджета Старосокулакского сельсовета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  на 2026 год и на плановый период 2027 и 2028 годов</t>
  </si>
  <si>
    <t xml:space="preserve">2026 год 
</t>
  </si>
  <si>
    <r>
      <t>Основные параметры первоочередных расходов бюджета на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2026 год </t>
    </r>
  </si>
  <si>
    <t>Таблица5</t>
  </si>
  <si>
    <t>66404Т0080</t>
  </si>
  <si>
    <t>66404Т0090</t>
  </si>
</sst>
</file>

<file path=xl/styles.xml><?xml version="1.0" encoding="utf-8"?>
<styleSheet xmlns="http://schemas.openxmlformats.org/spreadsheetml/2006/main">
  <numFmts count="9">
    <numFmt numFmtId="164" formatCode="_-* #,##0.00_р_._-;\-* #,##0.00_р_._-;_-* &quot;-&quot;??_р_._-;_-@_-"/>
    <numFmt numFmtId="165" formatCode="_(* #,##0.00_);_(* \(#,##0.00\);_(* &quot;-&quot;??_);_(@_)"/>
    <numFmt numFmtId="166" formatCode="&quot;&quot;###,##0.00"/>
    <numFmt numFmtId="167" formatCode="000"/>
    <numFmt numFmtId="168" formatCode="00"/>
    <numFmt numFmtId="169" formatCode="0000000000"/>
    <numFmt numFmtId="170" formatCode="#,##0.00;[Red]\-#,##0.00;0.00"/>
    <numFmt numFmtId="171" formatCode="_-* #,##0.0_р_._-;\-* #,##0.0_р_._-;_-* &quot;-&quot;??_р_._-;_-@_-"/>
    <numFmt numFmtId="172" formatCode="0.0"/>
  </numFmts>
  <fonts count="2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</cellStyleXfs>
  <cellXfs count="257">
    <xf numFmtId="0" fontId="0" fillId="0" borderId="0" xfId="0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justify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4" fillId="0" borderId="0" xfId="0" applyFont="1"/>
    <xf numFmtId="0" fontId="9" fillId="0" borderId="0" xfId="0" applyFont="1" applyAlignment="1">
      <alignment horizontal="right"/>
    </xf>
    <xf numFmtId="0" fontId="5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0" fillId="2" borderId="0" xfId="1" applyNumberFormat="1" applyFont="1" applyFill="1" applyAlignment="1" applyProtection="1">
      <alignment horizontal="left" vertical="top"/>
      <protection hidden="1"/>
    </xf>
    <xf numFmtId="0" fontId="10" fillId="2" borderId="0" xfId="1" applyNumberFormat="1" applyFont="1" applyFill="1" applyAlignment="1" applyProtection="1">
      <alignment horizontal="center"/>
      <protection hidden="1"/>
    </xf>
    <xf numFmtId="0" fontId="10" fillId="2" borderId="0" xfId="3" applyNumberFormat="1" applyFont="1" applyFill="1" applyAlignment="1" applyProtection="1">
      <alignment horizontal="right"/>
      <protection hidden="1"/>
    </xf>
    <xf numFmtId="0" fontId="10" fillId="2" borderId="0" xfId="0" applyFont="1" applyFill="1"/>
    <xf numFmtId="167" fontId="10" fillId="2" borderId="12" xfId="2" applyNumberFormat="1" applyFont="1" applyFill="1" applyBorder="1" applyAlignment="1" applyProtection="1">
      <alignment horizontal="left" vertical="top" wrapText="1"/>
      <protection hidden="1"/>
    </xf>
    <xf numFmtId="49" fontId="15" fillId="2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2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2" borderId="13" xfId="2" applyNumberFormat="1" applyFont="1" applyFill="1" applyBorder="1" applyAlignment="1" applyProtection="1">
      <alignment horizontal="right" vertical="top" wrapText="1"/>
      <protection hidden="1"/>
    </xf>
    <xf numFmtId="4" fontId="10" fillId="2" borderId="13" xfId="2" applyNumberFormat="1" applyFont="1" applyFill="1" applyBorder="1" applyAlignment="1" applyProtection="1">
      <alignment horizontal="right" vertical="top"/>
      <protection hidden="1"/>
    </xf>
    <xf numFmtId="0" fontId="10" fillId="3" borderId="12" xfId="2" applyNumberFormat="1" applyFont="1" applyFill="1" applyBorder="1" applyAlignment="1" applyProtection="1">
      <alignment horizontal="left" vertical="top" wrapText="1"/>
      <protection hidden="1"/>
    </xf>
    <xf numFmtId="169" fontId="15" fillId="2" borderId="13" xfId="2" applyNumberFormat="1" applyFont="1" applyFill="1" applyBorder="1" applyAlignment="1" applyProtection="1">
      <alignment horizontal="right" vertical="top"/>
      <protection hidden="1"/>
    </xf>
    <xf numFmtId="168" fontId="10" fillId="2" borderId="13" xfId="2" applyNumberFormat="1" applyFont="1" applyFill="1" applyBorder="1" applyAlignment="1" applyProtection="1">
      <alignment horizontal="right" vertical="top"/>
      <protection hidden="1"/>
    </xf>
    <xf numFmtId="167" fontId="10" fillId="2" borderId="13" xfId="2" applyNumberFormat="1" applyFont="1" applyFill="1" applyBorder="1" applyAlignment="1" applyProtection="1">
      <alignment horizontal="right" vertical="top"/>
      <protection hidden="1"/>
    </xf>
    <xf numFmtId="169" fontId="15" fillId="4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4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4" borderId="13" xfId="2" applyNumberFormat="1" applyFont="1" applyFill="1" applyBorder="1" applyAlignment="1" applyProtection="1">
      <alignment horizontal="right" vertical="top" wrapText="1"/>
      <protection hidden="1"/>
    </xf>
    <xf numFmtId="4" fontId="10" fillId="4" borderId="13" xfId="2" applyNumberFormat="1" applyFont="1" applyFill="1" applyBorder="1" applyAlignment="1" applyProtection="1">
      <alignment horizontal="right" vertical="top"/>
      <protection hidden="1"/>
    </xf>
    <xf numFmtId="169" fontId="15" fillId="5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5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5" borderId="13" xfId="2" applyNumberFormat="1" applyFont="1" applyFill="1" applyBorder="1" applyAlignment="1" applyProtection="1">
      <alignment horizontal="right" vertical="top" wrapText="1"/>
      <protection hidden="1"/>
    </xf>
    <xf numFmtId="4" fontId="10" fillId="5" borderId="13" xfId="2" applyNumberFormat="1" applyFont="1" applyFill="1" applyBorder="1" applyAlignment="1" applyProtection="1">
      <alignment horizontal="right" vertical="top"/>
      <protection hidden="1"/>
    </xf>
    <xf numFmtId="0" fontId="10" fillId="2" borderId="12" xfId="2" applyNumberFormat="1" applyFont="1" applyFill="1" applyBorder="1" applyAlignment="1" applyProtection="1">
      <alignment horizontal="left" vertical="top" wrapText="1"/>
      <protection hidden="1"/>
    </xf>
    <xf numFmtId="167" fontId="16" fillId="6" borderId="13" xfId="2" applyNumberFormat="1" applyFont="1" applyFill="1" applyBorder="1" applyAlignment="1" applyProtection="1">
      <alignment horizontal="right" vertical="top" wrapText="1"/>
      <protection hidden="1"/>
    </xf>
    <xf numFmtId="169" fontId="15" fillId="6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6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6" borderId="13" xfId="2" applyNumberFormat="1" applyFont="1" applyFill="1" applyBorder="1" applyAlignment="1" applyProtection="1">
      <alignment horizontal="right" vertical="top" wrapText="1"/>
      <protection hidden="1"/>
    </xf>
    <xf numFmtId="4" fontId="10" fillId="6" borderId="13" xfId="2" applyNumberFormat="1" applyFont="1" applyFill="1" applyBorder="1" applyAlignment="1" applyProtection="1">
      <alignment horizontal="right" vertical="top"/>
      <protection hidden="1"/>
    </xf>
    <xf numFmtId="0" fontId="10" fillId="5" borderId="12" xfId="2" applyNumberFormat="1" applyFont="1" applyFill="1" applyBorder="1" applyAlignment="1" applyProtection="1">
      <alignment horizontal="left" vertical="top" wrapText="1"/>
      <protection hidden="1"/>
    </xf>
    <xf numFmtId="4" fontId="10" fillId="5" borderId="14" xfId="2" applyNumberFormat="1" applyFont="1" applyFill="1" applyBorder="1" applyAlignment="1" applyProtection="1">
      <alignment horizontal="right" vertical="top"/>
      <protection hidden="1"/>
    </xf>
    <xf numFmtId="169" fontId="16" fillId="6" borderId="13" xfId="2" applyNumberFormat="1" applyFont="1" applyFill="1" applyBorder="1" applyAlignment="1" applyProtection="1">
      <alignment horizontal="right" vertical="top" wrapText="1"/>
      <protection hidden="1"/>
    </xf>
    <xf numFmtId="4" fontId="10" fillId="2" borderId="14" xfId="2" applyNumberFormat="1" applyFont="1" applyFill="1" applyBorder="1" applyAlignment="1" applyProtection="1">
      <alignment horizontal="right" vertical="top"/>
      <protection hidden="1"/>
    </xf>
    <xf numFmtId="0" fontId="10" fillId="7" borderId="13" xfId="2" applyNumberFormat="1" applyFont="1" applyFill="1" applyBorder="1" applyAlignment="1" applyProtection="1">
      <alignment horizontal="left" vertical="top" wrapText="1"/>
      <protection hidden="1"/>
    </xf>
    <xf numFmtId="0" fontId="10" fillId="2" borderId="0" xfId="0" applyFont="1" applyFill="1" applyBorder="1"/>
    <xf numFmtId="0" fontId="10" fillId="8" borderId="13" xfId="2" applyNumberFormat="1" applyFont="1" applyFill="1" applyBorder="1" applyAlignment="1" applyProtection="1">
      <alignment horizontal="left" vertical="top" wrapText="1"/>
      <protection hidden="1"/>
    </xf>
    <xf numFmtId="168" fontId="10" fillId="8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8" borderId="13" xfId="2" applyNumberFormat="1" applyFont="1" applyFill="1" applyBorder="1" applyAlignment="1" applyProtection="1">
      <alignment horizontal="right" vertical="top" wrapText="1"/>
      <protection hidden="1"/>
    </xf>
    <xf numFmtId="4" fontId="10" fillId="8" borderId="13" xfId="2" applyNumberFormat="1" applyFont="1" applyFill="1" applyBorder="1" applyAlignment="1" applyProtection="1">
      <alignment horizontal="right" vertical="top"/>
      <protection hidden="1"/>
    </xf>
    <xf numFmtId="167" fontId="10" fillId="9" borderId="13" xfId="2" applyNumberFormat="1" applyFont="1" applyFill="1" applyBorder="1" applyAlignment="1" applyProtection="1">
      <alignment horizontal="left" vertical="top" wrapText="1"/>
      <protection hidden="1"/>
    </xf>
    <xf numFmtId="169" fontId="10" fillId="6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9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9" borderId="13" xfId="2" applyNumberFormat="1" applyFont="1" applyFill="1" applyBorder="1" applyAlignment="1" applyProtection="1">
      <alignment horizontal="right" vertical="top" wrapText="1"/>
      <protection hidden="1"/>
    </xf>
    <xf numFmtId="4" fontId="10" fillId="9" borderId="13" xfId="2" applyNumberFormat="1" applyFont="1" applyFill="1" applyBorder="1" applyAlignment="1" applyProtection="1">
      <alignment horizontal="right" vertical="top"/>
      <protection hidden="1"/>
    </xf>
    <xf numFmtId="0" fontId="10" fillId="0" borderId="13" xfId="2" applyNumberFormat="1" applyFont="1" applyFill="1" applyBorder="1" applyAlignment="1" applyProtection="1">
      <alignment horizontal="left" vertical="top" wrapText="1"/>
      <protection hidden="1"/>
    </xf>
    <xf numFmtId="0" fontId="10" fillId="6" borderId="13" xfId="2" applyNumberFormat="1" applyFont="1" applyFill="1" applyBorder="1" applyAlignment="1" applyProtection="1">
      <alignment horizontal="left" vertical="top" wrapText="1"/>
      <protection hidden="1"/>
    </xf>
    <xf numFmtId="169" fontId="10" fillId="10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10" borderId="13" xfId="2" applyNumberFormat="1" applyFont="1" applyFill="1" applyBorder="1" applyAlignment="1" applyProtection="1">
      <alignment horizontal="right" vertical="top" wrapText="1"/>
      <protection hidden="1"/>
    </xf>
    <xf numFmtId="0" fontId="10" fillId="2" borderId="0" xfId="0" applyFont="1" applyFill="1" applyAlignment="1">
      <alignment horizontal="left" vertical="top"/>
    </xf>
    <xf numFmtId="4" fontId="10" fillId="2" borderId="0" xfId="0" applyNumberFormat="1" applyFont="1" applyFill="1"/>
    <xf numFmtId="0" fontId="10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4" fontId="10" fillId="2" borderId="13" xfId="0" applyNumberFormat="1" applyFont="1" applyFill="1" applyBorder="1" applyAlignment="1">
      <alignment horizontal="right" wrapText="1"/>
    </xf>
    <xf numFmtId="4" fontId="10" fillId="6" borderId="13" xfId="0" applyNumberFormat="1" applyFont="1" applyFill="1" applyBorder="1" applyAlignment="1">
      <alignment horizontal="right" wrapText="1"/>
    </xf>
    <xf numFmtId="4" fontId="10" fillId="2" borderId="13" xfId="0" applyNumberFormat="1" applyFont="1" applyFill="1" applyBorder="1" applyAlignment="1">
      <alignment horizontal="right" vertical="top" wrapText="1"/>
    </xf>
    <xf numFmtId="4" fontId="10" fillId="6" borderId="13" xfId="0" applyNumberFormat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justify" vertical="top" wrapText="1"/>
    </xf>
    <xf numFmtId="3" fontId="10" fillId="2" borderId="0" xfId="0" applyNumberFormat="1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/>
    </xf>
    <xf numFmtId="0" fontId="10" fillId="2" borderId="13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11" fillId="0" borderId="13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166" fontId="11" fillId="0" borderId="13" xfId="0" applyNumberFormat="1" applyFont="1" applyFill="1" applyBorder="1" applyAlignment="1">
      <alignment horizontal="right" vertical="top" wrapText="1"/>
    </xf>
    <xf numFmtId="0" fontId="11" fillId="3" borderId="13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left" vertical="top" wrapText="1"/>
    </xf>
    <xf numFmtId="166" fontId="11" fillId="3" borderId="13" xfId="0" applyNumberFormat="1" applyFont="1" applyFill="1" applyBorder="1" applyAlignment="1">
      <alignment horizontal="right" vertical="top" wrapText="1"/>
    </xf>
    <xf numFmtId="49" fontId="11" fillId="0" borderId="13" xfId="0" applyNumberFormat="1" applyFont="1" applyFill="1" applyBorder="1" applyAlignment="1">
      <alignment horizontal="center" vertical="top" wrapText="1"/>
    </xf>
    <xf numFmtId="166" fontId="11" fillId="6" borderId="13" xfId="0" applyNumberFormat="1" applyFont="1" applyFill="1" applyBorder="1" applyAlignment="1">
      <alignment horizontal="right" vertical="top" wrapText="1"/>
    </xf>
    <xf numFmtId="0" fontId="10" fillId="0" borderId="0" xfId="0" applyFont="1" applyFill="1" applyAlignment="1">
      <alignment horizontal="left" vertical="top"/>
    </xf>
    <xf numFmtId="0" fontId="10" fillId="2" borderId="0" xfId="3" applyNumberFormat="1" applyFont="1" applyFill="1" applyAlignment="1" applyProtection="1">
      <protection hidden="1"/>
    </xf>
    <xf numFmtId="0" fontId="10" fillId="2" borderId="0" xfId="3" applyNumberFormat="1" applyFont="1" applyFill="1" applyAlignment="1" applyProtection="1">
      <alignment horizontal="right" vertical="center"/>
      <protection hidden="1"/>
    </xf>
    <xf numFmtId="170" fontId="10" fillId="2" borderId="0" xfId="3" applyNumberFormat="1" applyFont="1" applyFill="1" applyAlignment="1" applyProtection="1">
      <protection hidden="1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right" vertical="top"/>
    </xf>
    <xf numFmtId="0" fontId="10" fillId="2" borderId="13" xfId="0" applyFont="1" applyFill="1" applyBorder="1" applyAlignment="1">
      <alignment horizontal="center"/>
    </xf>
    <xf numFmtId="0" fontId="10" fillId="2" borderId="13" xfId="2" applyNumberFormat="1" applyFont="1" applyFill="1" applyBorder="1" applyAlignment="1" applyProtection="1">
      <alignment horizontal="center" vertical="center" wrapText="1"/>
      <protection hidden="1"/>
    </xf>
    <xf numFmtId="168" fontId="10" fillId="2" borderId="13" xfId="2" applyNumberFormat="1" applyFont="1" applyFill="1" applyBorder="1" applyAlignment="1" applyProtection="1">
      <alignment horizontal="center"/>
      <protection hidden="1"/>
    </xf>
    <xf numFmtId="170" fontId="10" fillId="2" borderId="13" xfId="2" applyNumberFormat="1" applyFont="1" applyFill="1" applyBorder="1" applyAlignment="1" applyProtection="1">
      <alignment horizontal="right" vertical="top"/>
      <protection hidden="1"/>
    </xf>
    <xf numFmtId="167" fontId="10" fillId="5" borderId="13" xfId="2" applyNumberFormat="1" applyFont="1" applyFill="1" applyBorder="1" applyAlignment="1" applyProtection="1">
      <alignment vertical="top" wrapText="1"/>
      <protection hidden="1"/>
    </xf>
    <xf numFmtId="168" fontId="10" fillId="5" borderId="13" xfId="2" applyNumberFormat="1" applyFont="1" applyFill="1" applyBorder="1" applyAlignment="1" applyProtection="1">
      <alignment horizontal="center"/>
      <protection hidden="1"/>
    </xf>
    <xf numFmtId="170" fontId="10" fillId="5" borderId="13" xfId="2" applyNumberFormat="1" applyFont="1" applyFill="1" applyBorder="1" applyAlignment="1" applyProtection="1">
      <alignment horizontal="right" vertical="top"/>
      <protection hidden="1"/>
    </xf>
    <xf numFmtId="167" fontId="10" fillId="2" borderId="13" xfId="2" applyNumberFormat="1" applyFont="1" applyFill="1" applyBorder="1" applyAlignment="1" applyProtection="1">
      <alignment vertical="top" wrapText="1"/>
      <protection hidden="1"/>
    </xf>
    <xf numFmtId="0" fontId="10" fillId="2" borderId="13" xfId="2" applyNumberFormat="1" applyFont="1" applyFill="1" applyBorder="1" applyAlignment="1" applyProtection="1">
      <alignment horizontal="center" vertical="top"/>
      <protection hidden="1"/>
    </xf>
    <xf numFmtId="0" fontId="10" fillId="2" borderId="13" xfId="2" applyNumberFormat="1" applyFont="1" applyFill="1" applyBorder="1" applyAlignment="1" applyProtection="1">
      <alignment horizontal="center"/>
      <protection hidden="1"/>
    </xf>
    <xf numFmtId="0" fontId="10" fillId="2" borderId="13" xfId="2" applyNumberFormat="1" applyFont="1" applyFill="1" applyBorder="1" applyAlignment="1" applyProtection="1">
      <alignment horizontal="left" vertical="top"/>
      <protection hidden="1"/>
    </xf>
    <xf numFmtId="169" fontId="10" fillId="2" borderId="13" xfId="2" applyNumberFormat="1" applyFont="1" applyFill="1" applyBorder="1" applyAlignment="1" applyProtection="1">
      <alignment horizontal="right" vertical="top" wrapText="1"/>
      <protection hidden="1"/>
    </xf>
    <xf numFmtId="0" fontId="10" fillId="7" borderId="12" xfId="2" applyNumberFormat="1" applyFont="1" applyFill="1" applyBorder="1" applyAlignment="1" applyProtection="1">
      <alignment horizontal="left" vertical="top" wrapText="1"/>
      <protection hidden="1"/>
    </xf>
    <xf numFmtId="168" fontId="10" fillId="7" borderId="13" xfId="2" applyNumberFormat="1" applyFont="1" applyFill="1" applyBorder="1" applyAlignment="1" applyProtection="1">
      <alignment horizontal="right" vertical="top" wrapText="1"/>
      <protection hidden="1"/>
    </xf>
    <xf numFmtId="169" fontId="10" fillId="7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7" borderId="13" xfId="2" applyNumberFormat="1" applyFont="1" applyFill="1" applyBorder="1" applyAlignment="1" applyProtection="1">
      <alignment horizontal="right" vertical="top" wrapText="1"/>
      <protection hidden="1"/>
    </xf>
    <xf numFmtId="4" fontId="10" fillId="7" borderId="13" xfId="2" applyNumberFormat="1" applyFont="1" applyFill="1" applyBorder="1" applyAlignment="1" applyProtection="1">
      <alignment horizontal="right" vertical="top"/>
      <protection hidden="1"/>
    </xf>
    <xf numFmtId="4" fontId="10" fillId="7" borderId="14" xfId="2" applyNumberFormat="1" applyFont="1" applyFill="1" applyBorder="1" applyAlignment="1" applyProtection="1">
      <alignment horizontal="right" vertical="top"/>
      <protection hidden="1"/>
    </xf>
    <xf numFmtId="4" fontId="10" fillId="6" borderId="14" xfId="2" applyNumberFormat="1" applyFont="1" applyFill="1" applyBorder="1" applyAlignment="1" applyProtection="1">
      <alignment horizontal="right" vertical="top"/>
      <protection hidden="1"/>
    </xf>
    <xf numFmtId="0" fontId="13" fillId="6" borderId="13" xfId="2" applyNumberFormat="1" applyFont="1" applyFill="1" applyBorder="1" applyAlignment="1" applyProtection="1">
      <alignment horizontal="left" vertical="top" wrapText="1"/>
      <protection hidden="1"/>
    </xf>
    <xf numFmtId="168" fontId="13" fillId="6" borderId="13" xfId="2" applyNumberFormat="1" applyFont="1" applyFill="1" applyBorder="1" applyAlignment="1" applyProtection="1">
      <alignment horizontal="right" vertical="top" wrapText="1"/>
      <protection hidden="1"/>
    </xf>
    <xf numFmtId="169" fontId="13" fillId="6" borderId="13" xfId="2" applyNumberFormat="1" applyFont="1" applyFill="1" applyBorder="1" applyAlignment="1" applyProtection="1">
      <alignment horizontal="right" vertical="top" wrapText="1"/>
      <protection hidden="1"/>
    </xf>
    <xf numFmtId="167" fontId="17" fillId="6" borderId="13" xfId="2" applyNumberFormat="1" applyFont="1" applyFill="1" applyBorder="1" applyAlignment="1" applyProtection="1">
      <alignment horizontal="right" vertical="top" wrapText="1"/>
      <protection hidden="1"/>
    </xf>
    <xf numFmtId="4" fontId="13" fillId="6" borderId="13" xfId="2" applyNumberFormat="1" applyFont="1" applyFill="1" applyBorder="1" applyAlignment="1" applyProtection="1">
      <alignment horizontal="right" vertical="top"/>
      <protection hidden="1"/>
    </xf>
    <xf numFmtId="168" fontId="10" fillId="11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11" borderId="13" xfId="2" applyNumberFormat="1" applyFont="1" applyFill="1" applyBorder="1" applyAlignment="1" applyProtection="1">
      <alignment horizontal="right" vertical="top" wrapText="1"/>
      <protection hidden="1"/>
    </xf>
    <xf numFmtId="4" fontId="10" fillId="11" borderId="13" xfId="2" applyNumberFormat="1" applyFont="1" applyFill="1" applyBorder="1" applyAlignment="1" applyProtection="1">
      <alignment horizontal="right" vertical="top"/>
      <protection hidden="1"/>
    </xf>
    <xf numFmtId="4" fontId="10" fillId="11" borderId="14" xfId="2" applyNumberFormat="1" applyFont="1" applyFill="1" applyBorder="1" applyAlignment="1" applyProtection="1">
      <alignment horizontal="right" vertical="top"/>
      <protection hidden="1"/>
    </xf>
    <xf numFmtId="167" fontId="13" fillId="6" borderId="13" xfId="2" applyNumberFormat="1" applyFont="1" applyFill="1" applyBorder="1" applyAlignment="1" applyProtection="1">
      <alignment horizontal="right" vertical="top" wrapText="1"/>
      <protection hidden="1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 wrapText="1"/>
    </xf>
    <xf numFmtId="169" fontId="16" fillId="2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11" borderId="12" xfId="2" applyNumberFormat="1" applyFont="1" applyFill="1" applyBorder="1" applyAlignment="1" applyProtection="1">
      <alignment horizontal="left" vertical="top" wrapText="1"/>
      <protection hidden="1"/>
    </xf>
    <xf numFmtId="169" fontId="16" fillId="11" borderId="13" xfId="2" applyNumberFormat="1" applyFont="1" applyFill="1" applyBorder="1" applyAlignment="1" applyProtection="1">
      <alignment horizontal="right" vertical="top" wrapText="1"/>
      <protection hidden="1"/>
    </xf>
    <xf numFmtId="169" fontId="16" fillId="5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5" borderId="12" xfId="2" applyNumberFormat="1" applyFont="1" applyFill="1" applyBorder="1" applyAlignment="1" applyProtection="1">
      <alignment horizontal="left" vertical="top" wrapText="1"/>
      <protection hidden="1"/>
    </xf>
    <xf numFmtId="4" fontId="13" fillId="5" borderId="13" xfId="2" applyNumberFormat="1" applyFont="1" applyFill="1" applyBorder="1" applyAlignment="1" applyProtection="1">
      <alignment horizontal="right" vertical="top"/>
      <protection hidden="1"/>
    </xf>
    <xf numFmtId="4" fontId="13" fillId="5" borderId="14" xfId="2" applyNumberFormat="1" applyFont="1" applyFill="1" applyBorder="1" applyAlignment="1" applyProtection="1">
      <alignment horizontal="right" vertical="top"/>
      <protection hidden="1"/>
    </xf>
    <xf numFmtId="0" fontId="10" fillId="2" borderId="15" xfId="2" applyNumberFormat="1" applyFont="1" applyFill="1" applyBorder="1" applyAlignment="1" applyProtection="1">
      <alignment horizontal="left" vertical="top"/>
      <protection hidden="1"/>
    </xf>
    <xf numFmtId="0" fontId="10" fillId="2" borderId="16" xfId="2" applyNumberFormat="1" applyFont="1" applyFill="1" applyBorder="1" applyAlignment="1" applyProtection="1">
      <alignment horizontal="right" vertical="top" wrapText="1"/>
      <protection hidden="1"/>
    </xf>
    <xf numFmtId="4" fontId="10" fillId="2" borderId="16" xfId="2" applyNumberFormat="1" applyFont="1" applyFill="1" applyBorder="1" applyAlignment="1" applyProtection="1">
      <alignment horizontal="right" vertical="top"/>
      <protection hidden="1"/>
    </xf>
    <xf numFmtId="4" fontId="10" fillId="2" borderId="0" xfId="0" applyNumberFormat="1" applyFont="1" applyFill="1" applyAlignment="1">
      <alignment horizontal="right" vertical="top"/>
    </xf>
    <xf numFmtId="0" fontId="10" fillId="2" borderId="13" xfId="2" applyNumberFormat="1" applyFont="1" applyFill="1" applyBorder="1" applyAlignment="1" applyProtection="1">
      <alignment horizontal="center" vertical="center"/>
      <protection hidden="1"/>
    </xf>
    <xf numFmtId="167" fontId="10" fillId="11" borderId="13" xfId="2" applyNumberFormat="1" applyFont="1" applyFill="1" applyBorder="1" applyAlignment="1" applyProtection="1">
      <alignment horizontal="left" vertical="top" wrapText="1"/>
      <protection hidden="1"/>
    </xf>
    <xf numFmtId="0" fontId="10" fillId="5" borderId="13" xfId="2" applyNumberFormat="1" applyFont="1" applyFill="1" applyBorder="1" applyAlignment="1" applyProtection="1">
      <alignment horizontal="left" vertical="top" wrapText="1"/>
      <protection hidden="1"/>
    </xf>
    <xf numFmtId="0" fontId="10" fillId="3" borderId="13" xfId="2" applyNumberFormat="1" applyFont="1" applyFill="1" applyBorder="1" applyAlignment="1" applyProtection="1">
      <alignment horizontal="left" vertical="top" wrapText="1"/>
      <protection hidden="1"/>
    </xf>
    <xf numFmtId="0" fontId="10" fillId="2" borderId="13" xfId="2" applyNumberFormat="1" applyFont="1" applyFill="1" applyBorder="1" applyAlignment="1" applyProtection="1">
      <alignment horizontal="left" vertical="top" wrapText="1"/>
      <protection hidden="1"/>
    </xf>
    <xf numFmtId="167" fontId="10" fillId="5" borderId="13" xfId="2" applyNumberFormat="1" applyFont="1" applyFill="1" applyBorder="1" applyAlignment="1" applyProtection="1">
      <alignment horizontal="left" vertical="top" wrapText="1"/>
      <protection hidden="1"/>
    </xf>
    <xf numFmtId="0" fontId="10" fillId="2" borderId="13" xfId="2" applyNumberFormat="1" applyFont="1" applyFill="1" applyBorder="1" applyAlignment="1" applyProtection="1">
      <alignment horizontal="right" vertical="top" wrapText="1"/>
      <protection hidden="1"/>
    </xf>
    <xf numFmtId="0" fontId="10" fillId="2" borderId="13" xfId="2" applyNumberFormat="1" applyFont="1" applyFill="1" applyBorder="1" applyAlignment="1" applyProtection="1">
      <alignment vertical="top"/>
      <protection hidden="1"/>
    </xf>
    <xf numFmtId="0" fontId="10" fillId="2" borderId="0" xfId="2" applyFont="1" applyFill="1"/>
    <xf numFmtId="0" fontId="10" fillId="2" borderId="0" xfId="2" applyFont="1" applyFill="1" applyAlignment="1">
      <alignment horizontal="right"/>
    </xf>
    <xf numFmtId="0" fontId="10" fillId="2" borderId="0" xfId="2" applyFont="1" applyFill="1" applyAlignment="1" applyProtection="1">
      <alignment horizontal="right" vertical="top"/>
      <protection hidden="1"/>
    </xf>
    <xf numFmtId="167" fontId="10" fillId="2" borderId="13" xfId="2" applyNumberFormat="1" applyFont="1" applyFill="1" applyBorder="1" applyAlignment="1" applyProtection="1">
      <alignment horizontal="right" wrapText="1"/>
      <protection hidden="1"/>
    </xf>
    <xf numFmtId="167" fontId="10" fillId="7" borderId="13" xfId="2" applyNumberFormat="1" applyFont="1" applyFill="1" applyBorder="1" applyAlignment="1" applyProtection="1">
      <alignment horizontal="right" wrapText="1"/>
      <protection hidden="1"/>
    </xf>
    <xf numFmtId="167" fontId="10" fillId="6" borderId="13" xfId="2" applyNumberFormat="1" applyFont="1" applyFill="1" applyBorder="1" applyAlignment="1" applyProtection="1">
      <alignment horizontal="right" wrapText="1"/>
      <protection hidden="1"/>
    </xf>
    <xf numFmtId="0" fontId="13" fillId="10" borderId="13" xfId="2" applyNumberFormat="1" applyFont="1" applyFill="1" applyBorder="1" applyAlignment="1" applyProtection="1">
      <alignment horizontal="left" vertical="top" wrapText="1"/>
      <protection hidden="1"/>
    </xf>
    <xf numFmtId="169" fontId="13" fillId="10" borderId="13" xfId="2" applyNumberFormat="1" applyFont="1" applyFill="1" applyBorder="1" applyAlignment="1" applyProtection="1">
      <alignment horizontal="right" vertical="top" wrapText="1"/>
      <protection hidden="1"/>
    </xf>
    <xf numFmtId="167" fontId="17" fillId="10" borderId="13" xfId="2" applyNumberFormat="1" applyFont="1" applyFill="1" applyBorder="1" applyAlignment="1" applyProtection="1">
      <alignment horizontal="right" vertical="top" wrapText="1"/>
      <protection hidden="1"/>
    </xf>
    <xf numFmtId="169" fontId="13" fillId="12" borderId="13" xfId="2" applyNumberFormat="1" applyFont="1" applyFill="1" applyBorder="1" applyAlignment="1" applyProtection="1">
      <alignment horizontal="right" vertical="top" wrapText="1"/>
      <protection hidden="1"/>
    </xf>
    <xf numFmtId="0" fontId="10" fillId="2" borderId="0" xfId="0" quotePrefix="1" applyFont="1" applyFill="1" applyAlignment="1">
      <alignment wrapText="1"/>
    </xf>
    <xf numFmtId="0" fontId="10" fillId="2" borderId="0" xfId="2" applyNumberFormat="1" applyFont="1" applyFill="1" applyAlignment="1" applyProtection="1">
      <alignment horizontal="right" vertical="top"/>
      <protection hidden="1"/>
    </xf>
    <xf numFmtId="0" fontId="10" fillId="2" borderId="0" xfId="2" applyNumberFormat="1" applyFont="1" applyFill="1" applyAlignment="1" applyProtection="1">
      <alignment horizontal="center" vertical="top"/>
      <protection hidden="1"/>
    </xf>
    <xf numFmtId="0" fontId="10" fillId="2" borderId="10" xfId="2" applyNumberFormat="1" applyFont="1" applyFill="1" applyBorder="1" applyAlignment="1" applyProtection="1">
      <alignment horizontal="right" vertical="top" wrapText="1"/>
      <protection hidden="1"/>
    </xf>
    <xf numFmtId="167" fontId="10" fillId="2" borderId="17" xfId="2" applyNumberFormat="1" applyFont="1" applyFill="1" applyBorder="1" applyAlignment="1" applyProtection="1">
      <alignment horizontal="right" wrapText="1"/>
      <protection hidden="1"/>
    </xf>
    <xf numFmtId="167" fontId="10" fillId="11" borderId="13" xfId="2" applyNumberFormat="1" applyFont="1" applyFill="1" applyBorder="1" applyAlignment="1" applyProtection="1">
      <alignment horizontal="right" wrapText="1"/>
      <protection hidden="1"/>
    </xf>
    <xf numFmtId="167" fontId="10" fillId="5" borderId="13" xfId="2" applyNumberFormat="1" applyFont="1" applyFill="1" applyBorder="1" applyAlignment="1" applyProtection="1">
      <alignment horizontal="right" wrapText="1"/>
      <protection hidden="1"/>
    </xf>
    <xf numFmtId="0" fontId="10" fillId="2" borderId="16" xfId="2" applyNumberFormat="1" applyFont="1" applyFill="1" applyBorder="1" applyAlignment="1" applyProtection="1">
      <alignment horizontal="center" wrapText="1"/>
      <protection hidden="1"/>
    </xf>
    <xf numFmtId="0" fontId="10" fillId="2" borderId="9" xfId="2" applyNumberFormat="1" applyFont="1" applyFill="1" applyBorder="1" applyAlignment="1" applyProtection="1">
      <alignment horizontal="left" vertical="top"/>
      <protection hidden="1"/>
    </xf>
    <xf numFmtId="0" fontId="10" fillId="2" borderId="18" xfId="0" applyFont="1" applyFill="1" applyBorder="1" applyAlignment="1">
      <alignment horizontal="left" vertical="top" wrapText="1"/>
    </xf>
    <xf numFmtId="0" fontId="10" fillId="2" borderId="0" xfId="2" applyFont="1" applyFill="1" applyAlignment="1">
      <alignment horizontal="left" vertical="top"/>
    </xf>
    <xf numFmtId="0" fontId="10" fillId="2" borderId="0" xfId="2" applyNumberFormat="1" applyFont="1" applyFill="1" applyAlignment="1" applyProtection="1">
      <alignment horizontal="left" vertical="top"/>
      <protection hidden="1"/>
    </xf>
    <xf numFmtId="0" fontId="10" fillId="2" borderId="0" xfId="2" applyFont="1" applyFill="1" applyAlignment="1">
      <alignment horizontal="right" vertical="top"/>
    </xf>
    <xf numFmtId="0" fontId="10" fillId="2" borderId="0" xfId="3" applyNumberFormat="1" applyFont="1" applyFill="1" applyAlignment="1" applyProtection="1">
      <alignment horizontal="right" vertical="top"/>
      <protection hidden="1"/>
    </xf>
    <xf numFmtId="0" fontId="10" fillId="2" borderId="0" xfId="0" quotePrefix="1" applyFont="1" applyFill="1" applyAlignment="1">
      <alignment horizontal="right" vertical="top" wrapText="1"/>
    </xf>
    <xf numFmtId="170" fontId="10" fillId="2" borderId="0" xfId="3" applyNumberFormat="1" applyFont="1" applyFill="1" applyAlignment="1" applyProtection="1">
      <alignment horizontal="right" vertical="top"/>
      <protection hidden="1"/>
    </xf>
    <xf numFmtId="169" fontId="10" fillId="2" borderId="17" xfId="2" applyNumberFormat="1" applyFont="1" applyFill="1" applyBorder="1" applyAlignment="1" applyProtection="1">
      <alignment horizontal="right" vertical="top" wrapText="1"/>
      <protection hidden="1"/>
    </xf>
    <xf numFmtId="168" fontId="10" fillId="2" borderId="17" xfId="2" applyNumberFormat="1" applyFont="1" applyFill="1" applyBorder="1" applyAlignment="1" applyProtection="1">
      <alignment horizontal="right" vertical="top" wrapText="1"/>
      <protection hidden="1"/>
    </xf>
    <xf numFmtId="167" fontId="13" fillId="10" borderId="13" xfId="2" applyNumberFormat="1" applyFont="1" applyFill="1" applyBorder="1" applyAlignment="1" applyProtection="1">
      <alignment horizontal="right" vertical="top" wrapText="1"/>
      <protection hidden="1"/>
    </xf>
    <xf numFmtId="168" fontId="13" fillId="10" borderId="13" xfId="2" applyNumberFormat="1" applyFont="1" applyFill="1" applyBorder="1" applyAlignment="1" applyProtection="1">
      <alignment horizontal="right" vertical="top" wrapText="1"/>
      <protection hidden="1"/>
    </xf>
    <xf numFmtId="0" fontId="10" fillId="2" borderId="0" xfId="3" applyNumberFormat="1" applyFont="1" applyFill="1" applyBorder="1" applyAlignment="1" applyProtection="1">
      <alignment horizontal="left" vertical="top"/>
      <protection hidden="1"/>
    </xf>
    <xf numFmtId="0" fontId="10" fillId="2" borderId="0" xfId="3" applyNumberFormat="1" applyFont="1" applyFill="1" applyBorder="1" applyAlignment="1" applyProtection="1">
      <alignment horizontal="center" vertical="distributed"/>
      <protection hidden="1"/>
    </xf>
    <xf numFmtId="0" fontId="15" fillId="2" borderId="13" xfId="2" applyNumberFormat="1" applyFont="1" applyFill="1" applyBorder="1" applyAlignment="1" applyProtection="1">
      <alignment horizontal="center" vertical="center"/>
      <protection hidden="1"/>
    </xf>
    <xf numFmtId="167" fontId="10" fillId="2" borderId="13" xfId="2" applyNumberFormat="1" applyFont="1" applyFill="1" applyBorder="1" applyAlignment="1" applyProtection="1">
      <alignment horizontal="left" vertical="top" wrapText="1"/>
      <protection hidden="1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vertical="center" wrapText="1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164" fontId="10" fillId="0" borderId="13" xfId="5" applyNumberFormat="1" applyFont="1" applyBorder="1" applyAlignment="1">
      <alignment horizontal="center"/>
    </xf>
    <xf numFmtId="0" fontId="10" fillId="0" borderId="13" xfId="0" applyFont="1" applyBorder="1"/>
    <xf numFmtId="0" fontId="10" fillId="0" borderId="13" xfId="0" applyFont="1" applyBorder="1" applyAlignment="1">
      <alignment horizontal="left"/>
    </xf>
    <xf numFmtId="164" fontId="10" fillId="0" borderId="13" xfId="5" applyNumberFormat="1" applyFont="1" applyBorder="1"/>
    <xf numFmtId="0" fontId="15" fillId="0" borderId="0" xfId="0" applyFont="1" applyAlignment="1">
      <alignment horizontal="center" vertical="center"/>
    </xf>
    <xf numFmtId="0" fontId="10" fillId="0" borderId="0" xfId="3" applyNumberFormat="1" applyFont="1" applyFill="1" applyAlignment="1" applyProtection="1">
      <protection hidden="1"/>
    </xf>
    <xf numFmtId="0" fontId="10" fillId="0" borderId="0" xfId="3" applyNumberFormat="1" applyFont="1" applyFill="1" applyAlignment="1" applyProtection="1">
      <alignment horizontal="right" vertical="center"/>
      <protection hidden="1"/>
    </xf>
    <xf numFmtId="0" fontId="15" fillId="0" borderId="0" xfId="0" applyFont="1" applyAlignment="1">
      <alignment vertical="center" wrapText="1"/>
    </xf>
    <xf numFmtId="170" fontId="10" fillId="0" borderId="0" xfId="3" applyNumberFormat="1" applyFont="1" applyFill="1" applyAlignment="1" applyProtection="1">
      <protection hidden="1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49" fontId="15" fillId="0" borderId="13" xfId="0" applyNumberFormat="1" applyFont="1" applyFill="1" applyBorder="1" applyAlignment="1">
      <alignment horizontal="center"/>
    </xf>
    <xf numFmtId="0" fontId="15" fillId="0" borderId="13" xfId="0" applyFont="1" applyFill="1" applyBorder="1" applyAlignment="1">
      <alignment horizontal="left" vertical="top" wrapText="1"/>
    </xf>
    <xf numFmtId="4" fontId="15" fillId="0" borderId="13" xfId="0" applyNumberFormat="1" applyFont="1" applyBorder="1" applyAlignment="1">
      <alignment horizontal="right" vertical="center"/>
    </xf>
    <xf numFmtId="0" fontId="15" fillId="0" borderId="13" xfId="0" applyFont="1" applyFill="1" applyBorder="1" applyAlignment="1">
      <alignment horizontal="left" wrapText="1"/>
    </xf>
    <xf numFmtId="49" fontId="18" fillId="0" borderId="13" xfId="0" applyNumberFormat="1" applyFont="1" applyFill="1" applyBorder="1" applyAlignment="1">
      <alignment horizontal="center"/>
    </xf>
    <xf numFmtId="4" fontId="15" fillId="2" borderId="13" xfId="0" applyNumberFormat="1" applyFont="1" applyFill="1" applyBorder="1" applyAlignment="1">
      <alignment horizontal="right" vertical="center"/>
    </xf>
    <xf numFmtId="4" fontId="15" fillId="0" borderId="13" xfId="0" applyNumberFormat="1" applyFont="1" applyBorder="1" applyAlignment="1">
      <alignment horizontal="right" vertical="center" wrapText="1"/>
    </xf>
    <xf numFmtId="4" fontId="15" fillId="0" borderId="13" xfId="5" applyNumberFormat="1" applyFont="1" applyBorder="1" applyAlignment="1">
      <alignment horizontal="right" vertical="center" wrapText="1"/>
    </xf>
    <xf numFmtId="171" fontId="19" fillId="0" borderId="13" xfId="5" applyNumberFormat="1" applyFont="1" applyBorder="1" applyAlignment="1">
      <alignment horizontal="right" vertical="center" wrapText="1"/>
    </xf>
    <xf numFmtId="0" fontId="15" fillId="0" borderId="13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right" vertical="center"/>
    </xf>
    <xf numFmtId="0" fontId="15" fillId="0" borderId="13" xfId="0" applyFont="1" applyFill="1" applyBorder="1" applyAlignment="1">
      <alignment wrapText="1"/>
    </xf>
    <xf numFmtId="172" fontId="15" fillId="0" borderId="13" xfId="0" applyNumberFormat="1" applyFont="1" applyBorder="1" applyAlignment="1">
      <alignment horizontal="right" vertical="center"/>
    </xf>
    <xf numFmtId="4" fontId="15" fillId="0" borderId="13" xfId="0" applyNumberFormat="1" applyFont="1" applyFill="1" applyBorder="1" applyAlignment="1">
      <alignment horizontal="right" vertical="center"/>
    </xf>
    <xf numFmtId="0" fontId="15" fillId="0" borderId="13" xfId="0" applyNumberFormat="1" applyFont="1" applyFill="1" applyBorder="1" applyAlignment="1">
      <alignment horizontal="center"/>
    </xf>
    <xf numFmtId="0" fontId="10" fillId="4" borderId="13" xfId="2" applyNumberFormat="1" applyFont="1" applyFill="1" applyBorder="1" applyAlignment="1" applyProtection="1">
      <alignment horizontal="left" vertical="top" wrapText="1"/>
      <protection hidden="1"/>
    </xf>
    <xf numFmtId="4" fontId="10" fillId="2" borderId="0" xfId="2" applyNumberFormat="1" applyFont="1" applyFill="1" applyAlignment="1">
      <alignment horizontal="right" vertical="top"/>
    </xf>
    <xf numFmtId="0" fontId="10" fillId="6" borderId="12" xfId="2" applyNumberFormat="1" applyFont="1" applyFill="1" applyBorder="1" applyAlignment="1" applyProtection="1">
      <alignment horizontal="left" vertical="top" wrapText="1"/>
      <protection hidden="1"/>
    </xf>
    <xf numFmtId="4" fontId="10" fillId="13" borderId="17" xfId="2" applyNumberFormat="1" applyFont="1" applyFill="1" applyBorder="1" applyAlignment="1" applyProtection="1">
      <alignment horizontal="right" vertical="top"/>
      <protection hidden="1"/>
    </xf>
    <xf numFmtId="4" fontId="10" fillId="2" borderId="13" xfId="2" applyNumberFormat="1" applyFont="1" applyFill="1" applyBorder="1" applyAlignment="1" applyProtection="1">
      <alignment horizontal="right" vertical="top" wrapText="1"/>
      <protection hidden="1"/>
    </xf>
    <xf numFmtId="4" fontId="20" fillId="13" borderId="17" xfId="2" applyNumberFormat="1" applyFont="1" applyFill="1" applyBorder="1" applyAlignment="1" applyProtection="1">
      <alignment horizontal="right" vertical="top"/>
      <protection hidden="1"/>
    </xf>
    <xf numFmtId="166" fontId="16" fillId="0" borderId="0" xfId="0" applyNumberFormat="1" applyFont="1" applyFill="1"/>
    <xf numFmtId="0" fontId="16" fillId="0" borderId="0" xfId="0" applyFont="1" applyFill="1"/>
    <xf numFmtId="0" fontId="10" fillId="0" borderId="13" xfId="0" applyFont="1" applyBorder="1" applyAlignment="1">
      <alignment horizontal="center" vertical="center" wrapText="1"/>
    </xf>
    <xf numFmtId="164" fontId="10" fillId="2" borderId="13" xfId="5" applyNumberFormat="1" applyFont="1" applyFill="1" applyBorder="1"/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vertical="distributed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justify"/>
    </xf>
    <xf numFmtId="0" fontId="6" fillId="2" borderId="0" xfId="3" applyNumberFormat="1" applyFont="1" applyFill="1" applyBorder="1" applyAlignment="1" applyProtection="1">
      <alignment horizontal="center" vertical="top" wrapText="1"/>
      <protection hidden="1"/>
    </xf>
    <xf numFmtId="0" fontId="6" fillId="0" borderId="0" xfId="0" applyFont="1" applyAlignment="1">
      <alignment horizontal="center" wrapText="1"/>
    </xf>
    <xf numFmtId="0" fontId="10" fillId="0" borderId="0" xfId="3" applyNumberFormat="1" applyFont="1" applyFill="1" applyAlignment="1" applyProtection="1">
      <alignment horizontal="right"/>
      <protection hidden="1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2 7" xfId="4"/>
    <cellStyle name="Финансовый" xfId="5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E34"/>
  <sheetViews>
    <sheetView zoomScaleNormal="100" workbookViewId="0">
      <selection activeCell="M36" sqref="M36"/>
    </sheetView>
  </sheetViews>
  <sheetFormatPr defaultRowHeight="11.25"/>
  <cols>
    <col min="1" max="1" width="22.5703125" style="33" customWidth="1"/>
    <col min="2" max="2" width="48.85546875" style="33" customWidth="1"/>
    <col min="3" max="5" width="12.7109375" style="33" customWidth="1"/>
    <col min="6" max="16384" width="9.140625" style="33"/>
  </cols>
  <sheetData>
    <row r="1" spans="1:5">
      <c r="C1" s="78"/>
      <c r="D1" s="78"/>
      <c r="E1" s="79" t="s">
        <v>67</v>
      </c>
    </row>
    <row r="2" spans="1:5">
      <c r="C2" s="78"/>
      <c r="D2" s="78"/>
      <c r="E2" s="79" t="s">
        <v>337</v>
      </c>
    </row>
    <row r="3" spans="1:5">
      <c r="C3" s="78"/>
      <c r="D3" s="78"/>
      <c r="E3" s="79" t="s">
        <v>278</v>
      </c>
    </row>
    <row r="4" spans="1:5">
      <c r="C4" s="78"/>
      <c r="D4" s="78"/>
      <c r="E4" s="79" t="s">
        <v>345</v>
      </c>
    </row>
    <row r="6" spans="1:5" ht="31.5" customHeight="1">
      <c r="A6" s="245" t="s">
        <v>344</v>
      </c>
      <c r="B6" s="245"/>
      <c r="C6" s="245"/>
      <c r="D6" s="245"/>
      <c r="E6" s="245"/>
    </row>
    <row r="7" spans="1:5">
      <c r="A7" s="246"/>
      <c r="B7" s="246"/>
      <c r="C7" s="246"/>
      <c r="D7" s="246"/>
      <c r="E7" s="246"/>
    </row>
    <row r="8" spans="1:5">
      <c r="A8" s="80"/>
      <c r="E8" s="79" t="s">
        <v>55</v>
      </c>
    </row>
    <row r="9" spans="1:5" ht="46.5" customHeight="1">
      <c r="A9" s="91" t="s">
        <v>68</v>
      </c>
      <c r="B9" s="91" t="s">
        <v>69</v>
      </c>
      <c r="C9" s="91" t="s">
        <v>316</v>
      </c>
      <c r="D9" s="91" t="s">
        <v>352</v>
      </c>
      <c r="E9" s="91" t="s">
        <v>353</v>
      </c>
    </row>
    <row r="10" spans="1:5" ht="22.5">
      <c r="A10" s="90" t="s">
        <v>70</v>
      </c>
      <c r="B10" s="89" t="s">
        <v>71</v>
      </c>
      <c r="C10" s="81">
        <f>C11</f>
        <v>0</v>
      </c>
      <c r="D10" s="81">
        <f>D11</f>
        <v>0</v>
      </c>
      <c r="E10" s="81">
        <f>E11</f>
        <v>0</v>
      </c>
    </row>
    <row r="11" spans="1:5">
      <c r="A11" s="90" t="s">
        <v>72</v>
      </c>
      <c r="B11" s="89" t="s">
        <v>295</v>
      </c>
      <c r="C11" s="81">
        <f>C12+C16</f>
        <v>0</v>
      </c>
      <c r="D11" s="81">
        <f>D12+D16</f>
        <v>0</v>
      </c>
      <c r="E11" s="81">
        <f>E12+E16</f>
        <v>0</v>
      </c>
    </row>
    <row r="12" spans="1:5">
      <c r="A12" s="90" t="s">
        <v>74</v>
      </c>
      <c r="B12" s="89" t="s">
        <v>75</v>
      </c>
      <c r="C12" s="81">
        <f>C13</f>
        <v>-3833307.9699999997</v>
      </c>
      <c r="D12" s="81">
        <f t="shared" ref="C12:E14" si="0">D13</f>
        <v>-3898900.65</v>
      </c>
      <c r="E12" s="81">
        <f t="shared" si="0"/>
        <v>-4134260</v>
      </c>
    </row>
    <row r="13" spans="1:5">
      <c r="A13" s="90" t="s">
        <v>76</v>
      </c>
      <c r="B13" s="89" t="s">
        <v>77</v>
      </c>
      <c r="C13" s="81">
        <f t="shared" si="0"/>
        <v>-3833307.9699999997</v>
      </c>
      <c r="D13" s="81">
        <f t="shared" si="0"/>
        <v>-3898900.65</v>
      </c>
      <c r="E13" s="81">
        <f t="shared" si="0"/>
        <v>-4134260</v>
      </c>
    </row>
    <row r="14" spans="1:5">
      <c r="A14" s="90" t="s">
        <v>78</v>
      </c>
      <c r="B14" s="89" t="s">
        <v>79</v>
      </c>
      <c r="C14" s="81">
        <f t="shared" si="0"/>
        <v>-3833307.9699999997</v>
      </c>
      <c r="D14" s="81">
        <f t="shared" si="0"/>
        <v>-3898900.65</v>
      </c>
      <c r="E14" s="81">
        <f t="shared" si="0"/>
        <v>-4134260</v>
      </c>
    </row>
    <row r="15" spans="1:5" ht="22.5">
      <c r="A15" s="90" t="s">
        <v>80</v>
      </c>
      <c r="B15" s="89" t="s">
        <v>244</v>
      </c>
      <c r="C15" s="82">
        <f>-'Прил ..2'!C9</f>
        <v>-3833307.9699999997</v>
      </c>
      <c r="D15" s="82">
        <f>-'Прил ..2'!D9</f>
        <v>-3898900.65</v>
      </c>
      <c r="E15" s="82">
        <f>-'Прил ..2'!E9</f>
        <v>-4134260</v>
      </c>
    </row>
    <row r="16" spans="1:5">
      <c r="A16" s="90" t="s">
        <v>81</v>
      </c>
      <c r="B16" s="89" t="s">
        <v>82</v>
      </c>
      <c r="C16" s="81">
        <f t="shared" ref="C16:E18" si="1">C17</f>
        <v>3833307.9700000007</v>
      </c>
      <c r="D16" s="81">
        <f t="shared" si="1"/>
        <v>3898900.65</v>
      </c>
      <c r="E16" s="81">
        <f>E17</f>
        <v>4134260</v>
      </c>
    </row>
    <row r="17" spans="1:5">
      <c r="A17" s="90" t="s">
        <v>83</v>
      </c>
      <c r="B17" s="89" t="s">
        <v>84</v>
      </c>
      <c r="C17" s="81">
        <f t="shared" si="1"/>
        <v>3833307.9700000007</v>
      </c>
      <c r="D17" s="81">
        <f t="shared" si="1"/>
        <v>3898900.65</v>
      </c>
      <c r="E17" s="81">
        <f t="shared" si="1"/>
        <v>4134260</v>
      </c>
    </row>
    <row r="18" spans="1:5">
      <c r="A18" s="90" t="s">
        <v>85</v>
      </c>
      <c r="B18" s="89" t="s">
        <v>86</v>
      </c>
      <c r="C18" s="83">
        <f t="shared" si="1"/>
        <v>3833307.9700000007</v>
      </c>
      <c r="D18" s="83">
        <f t="shared" si="1"/>
        <v>3898900.65</v>
      </c>
      <c r="E18" s="83">
        <f t="shared" si="1"/>
        <v>4134260</v>
      </c>
    </row>
    <row r="19" spans="1:5" ht="22.5">
      <c r="A19" s="90" t="s">
        <v>87</v>
      </c>
      <c r="B19" s="89" t="s">
        <v>245</v>
      </c>
      <c r="C19" s="84">
        <f>'прил 5...'!G101</f>
        <v>3833307.9700000007</v>
      </c>
      <c r="D19" s="84">
        <f>'прил 5...'!H101</f>
        <v>3898900.65</v>
      </c>
      <c r="E19" s="84">
        <f>'прил 5...'!I101</f>
        <v>4134260</v>
      </c>
    </row>
    <row r="20" spans="1:5">
      <c r="A20" s="90" t="s">
        <v>303</v>
      </c>
      <c r="B20" s="89" t="s">
        <v>194</v>
      </c>
      <c r="C20" s="81">
        <f>C10</f>
        <v>0</v>
      </c>
      <c r="D20" s="81">
        <f>D10</f>
        <v>0</v>
      </c>
      <c r="E20" s="81">
        <f>E10</f>
        <v>0</v>
      </c>
    </row>
    <row r="21" spans="1:5">
      <c r="A21" s="85"/>
      <c r="B21" s="86"/>
      <c r="C21" s="87"/>
      <c r="D21" s="87"/>
      <c r="E21" s="87"/>
    </row>
    <row r="22" spans="1:5">
      <c r="A22" s="85"/>
      <c r="B22" s="86"/>
      <c r="C22" s="87"/>
      <c r="D22" s="87"/>
      <c r="E22" s="87"/>
    </row>
    <row r="23" spans="1:5">
      <c r="C23" s="88"/>
      <c r="D23" s="88"/>
      <c r="E23" s="88"/>
    </row>
    <row r="24" spans="1:5">
      <c r="C24" s="88"/>
      <c r="D24" s="88"/>
      <c r="E24" s="88"/>
    </row>
    <row r="25" spans="1:5">
      <c r="C25" s="88"/>
      <c r="D25" s="88"/>
      <c r="E25" s="88"/>
    </row>
    <row r="26" spans="1:5">
      <c r="C26" s="88"/>
      <c r="D26" s="88"/>
      <c r="E26" s="88"/>
    </row>
    <row r="27" spans="1:5">
      <c r="C27" s="88"/>
      <c r="D27" s="88"/>
      <c r="E27" s="88"/>
    </row>
    <row r="28" spans="1:5">
      <c r="C28" s="88"/>
      <c r="D28" s="88"/>
      <c r="E28" s="88"/>
    </row>
    <row r="29" spans="1:5">
      <c r="C29" s="88"/>
      <c r="D29" s="88"/>
      <c r="E29" s="88"/>
    </row>
    <row r="30" spans="1:5">
      <c r="C30" s="88"/>
      <c r="D30" s="88"/>
      <c r="E30" s="88"/>
    </row>
    <row r="31" spans="1:5">
      <c r="C31" s="88"/>
      <c r="D31" s="88"/>
      <c r="E31" s="88"/>
    </row>
    <row r="32" spans="1:5">
      <c r="C32" s="88"/>
      <c r="D32" s="88"/>
      <c r="E32" s="88"/>
    </row>
    <row r="33" spans="3:5">
      <c r="C33" s="88"/>
      <c r="D33" s="88"/>
      <c r="E33" s="88"/>
    </row>
    <row r="34" spans="3:5">
      <c r="C34" s="88"/>
      <c r="D34" s="88"/>
      <c r="E34" s="88"/>
    </row>
  </sheetData>
  <mergeCells count="2"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I99"/>
  <sheetViews>
    <sheetView topLeftCell="A71" zoomScaleNormal="100" workbookViewId="0">
      <selection activeCell="B68" sqref="B68"/>
    </sheetView>
  </sheetViews>
  <sheetFormatPr defaultRowHeight="11.25"/>
  <cols>
    <col min="1" max="1" width="73" style="76" customWidth="1"/>
    <col min="2" max="2" width="13.85546875" style="33" customWidth="1"/>
    <col min="3" max="3" width="4.7109375" style="33" customWidth="1"/>
    <col min="4" max="4" width="5.42578125" style="33" customWidth="1"/>
    <col min="5" max="5" width="6" style="33" customWidth="1"/>
    <col min="6" max="8" width="14.42578125" style="33" customWidth="1"/>
    <col min="9" max="16384" width="9.140625" style="33"/>
  </cols>
  <sheetData>
    <row r="1" spans="1:8">
      <c r="A1" s="30"/>
      <c r="B1" s="31"/>
      <c r="C1" s="31"/>
      <c r="D1" s="31"/>
      <c r="E1" s="31"/>
      <c r="F1" s="31"/>
      <c r="G1" s="32"/>
      <c r="H1" s="32" t="s">
        <v>312</v>
      </c>
    </row>
    <row r="2" spans="1:8">
      <c r="A2" s="30"/>
      <c r="B2" s="31"/>
      <c r="C2" s="31"/>
      <c r="D2" s="31"/>
      <c r="E2" s="31"/>
      <c r="F2" s="31"/>
      <c r="G2" s="32"/>
      <c r="H2" s="32" t="str">
        <f>'прил 1...'!E2</f>
        <v>к решению Совета депутатов</v>
      </c>
    </row>
    <row r="3" spans="1:8">
      <c r="A3" s="30"/>
      <c r="B3" s="31"/>
      <c r="C3" s="31"/>
      <c r="D3" s="31"/>
      <c r="E3" s="31"/>
      <c r="F3" s="31"/>
      <c r="G3" s="32"/>
      <c r="H3" s="32" t="str">
        <f>'прил 1...'!E3</f>
        <v xml:space="preserve"> Старосокулакского сельсовета </v>
      </c>
    </row>
    <row r="4" spans="1:8" ht="12" customHeight="1">
      <c r="A4" s="30"/>
      <c r="B4" s="31"/>
      <c r="C4" s="31"/>
      <c r="D4" s="31"/>
      <c r="E4" s="31"/>
      <c r="F4" s="31"/>
      <c r="G4" s="32"/>
      <c r="H4" s="32" t="str">
        <f>'прил 1...'!E4</f>
        <v>от ____ года № ___</v>
      </c>
    </row>
    <row r="5" spans="1:8" ht="50.25" customHeight="1">
      <c r="A5" s="252" t="s">
        <v>350</v>
      </c>
      <c r="B5" s="252"/>
      <c r="C5" s="252"/>
      <c r="D5" s="252"/>
      <c r="E5" s="252"/>
      <c r="F5" s="252"/>
      <c r="G5" s="252"/>
      <c r="H5" s="252"/>
    </row>
    <row r="6" spans="1:8" ht="17.25" customHeight="1">
      <c r="A6" s="195"/>
      <c r="B6" s="196"/>
      <c r="C6" s="196"/>
      <c r="D6" s="196"/>
      <c r="E6" s="196"/>
      <c r="F6" s="196"/>
      <c r="G6" s="196"/>
      <c r="H6" s="196" t="s">
        <v>301</v>
      </c>
    </row>
    <row r="7" spans="1:8" ht="18" customHeight="1">
      <c r="A7" s="119" t="s">
        <v>56</v>
      </c>
      <c r="B7" s="197" t="s">
        <v>203</v>
      </c>
      <c r="C7" s="157" t="s">
        <v>198</v>
      </c>
      <c r="D7" s="157" t="s">
        <v>199</v>
      </c>
      <c r="E7" s="157" t="s">
        <v>204</v>
      </c>
      <c r="F7" s="91" t="str">
        <f>'прил 1...'!C9</f>
        <v>2026 год</v>
      </c>
      <c r="G7" s="91" t="str">
        <f>'прил 1...'!D9</f>
        <v>2027 год</v>
      </c>
      <c r="H7" s="91" t="str">
        <f>'прил 1...'!E9</f>
        <v>2028 год</v>
      </c>
    </row>
    <row r="8" spans="1:8" ht="16.5" customHeight="1">
      <c r="A8" s="198" t="s">
        <v>300</v>
      </c>
      <c r="B8" s="35" t="s">
        <v>302</v>
      </c>
      <c r="C8" s="36">
        <v>0</v>
      </c>
      <c r="D8" s="36">
        <v>0</v>
      </c>
      <c r="E8" s="37">
        <v>0</v>
      </c>
      <c r="F8" s="38">
        <f>'прил 5...'!G8</f>
        <v>0</v>
      </c>
      <c r="G8" s="38">
        <f>'прил 5...'!H8</f>
        <v>90400</v>
      </c>
      <c r="H8" s="38">
        <f>'прил 5...'!I8</f>
        <v>188650</v>
      </c>
    </row>
    <row r="9" spans="1:8" ht="23.25" customHeight="1">
      <c r="A9" s="160" t="s">
        <v>286</v>
      </c>
      <c r="B9" s="40">
        <v>6600000000</v>
      </c>
      <c r="C9" s="41">
        <v>0</v>
      </c>
      <c r="D9" s="41">
        <v>0</v>
      </c>
      <c r="E9" s="42">
        <v>0</v>
      </c>
      <c r="F9" s="38">
        <f>F10</f>
        <v>3833307.97</v>
      </c>
      <c r="G9" s="38">
        <f>G10</f>
        <v>3808500.65</v>
      </c>
      <c r="H9" s="38">
        <f>H10</f>
        <v>3945610</v>
      </c>
    </row>
    <row r="10" spans="1:8" ht="18" customHeight="1">
      <c r="A10" s="235" t="s">
        <v>268</v>
      </c>
      <c r="B10" s="43">
        <v>6640000000</v>
      </c>
      <c r="C10" s="44">
        <v>0</v>
      </c>
      <c r="D10" s="44">
        <v>0</v>
      </c>
      <c r="E10" s="45">
        <v>0</v>
      </c>
      <c r="F10" s="46">
        <f>F11+F16+F21+F38+F55+F68</f>
        <v>3833307.97</v>
      </c>
      <c r="G10" s="46">
        <f>G11+G16+G21+G38+G55+G68</f>
        <v>3808500.65</v>
      </c>
      <c r="H10" s="46">
        <f>H11+H16+H21+H38+H55+H68</f>
        <v>3945610</v>
      </c>
    </row>
    <row r="11" spans="1:8" ht="14.25" customHeight="1">
      <c r="A11" s="159" t="s">
        <v>270</v>
      </c>
      <c r="B11" s="47">
        <v>6640100000</v>
      </c>
      <c r="C11" s="48">
        <v>0</v>
      </c>
      <c r="D11" s="48">
        <v>0</v>
      </c>
      <c r="E11" s="49">
        <v>0</v>
      </c>
      <c r="F11" s="50">
        <f>F12</f>
        <v>12000</v>
      </c>
      <c r="G11" s="50">
        <f t="shared" ref="G11:H14" si="0">G12</f>
        <v>10000</v>
      </c>
      <c r="H11" s="50">
        <f t="shared" si="0"/>
        <v>10000</v>
      </c>
    </row>
    <row r="12" spans="1:8" ht="25.5" customHeight="1">
      <c r="A12" s="161" t="s">
        <v>299</v>
      </c>
      <c r="B12" s="52">
        <v>6640195020</v>
      </c>
      <c r="C12" s="36">
        <v>0</v>
      </c>
      <c r="D12" s="36">
        <v>0</v>
      </c>
      <c r="E12" s="37">
        <v>0</v>
      </c>
      <c r="F12" s="38">
        <f>F13</f>
        <v>12000</v>
      </c>
      <c r="G12" s="38">
        <f t="shared" si="0"/>
        <v>10000</v>
      </c>
      <c r="H12" s="38">
        <f t="shared" si="0"/>
        <v>10000</v>
      </c>
    </row>
    <row r="13" spans="1:8" ht="14.25" customHeight="1">
      <c r="A13" s="198" t="s">
        <v>50</v>
      </c>
      <c r="B13" s="53">
        <v>6640195020</v>
      </c>
      <c r="C13" s="54">
        <v>3</v>
      </c>
      <c r="D13" s="36">
        <v>0</v>
      </c>
      <c r="E13" s="37">
        <v>0</v>
      </c>
      <c r="F13" s="38">
        <f>F14</f>
        <v>12000</v>
      </c>
      <c r="G13" s="38">
        <f t="shared" si="0"/>
        <v>10000</v>
      </c>
      <c r="H13" s="38">
        <f t="shared" si="0"/>
        <v>10000</v>
      </c>
    </row>
    <row r="14" spans="1:8" ht="25.5" customHeight="1">
      <c r="A14" s="161" t="s">
        <v>249</v>
      </c>
      <c r="B14" s="53">
        <v>6640195020</v>
      </c>
      <c r="C14" s="54">
        <v>3</v>
      </c>
      <c r="D14" s="54">
        <v>10</v>
      </c>
      <c r="E14" s="37">
        <v>0</v>
      </c>
      <c r="F14" s="38">
        <f>F15</f>
        <v>12000</v>
      </c>
      <c r="G14" s="38">
        <f t="shared" si="0"/>
        <v>10000</v>
      </c>
      <c r="H14" s="38">
        <f t="shared" si="0"/>
        <v>10000</v>
      </c>
    </row>
    <row r="15" spans="1:8" ht="16.5" customHeight="1">
      <c r="A15" s="73" t="s">
        <v>66</v>
      </c>
      <c r="B15" s="53">
        <v>6640195020</v>
      </c>
      <c r="C15" s="54">
        <v>3</v>
      </c>
      <c r="D15" s="54">
        <v>10</v>
      </c>
      <c r="E15" s="55">
        <v>240</v>
      </c>
      <c r="F15" s="56">
        <f>'прил 5...'!G61</f>
        <v>12000</v>
      </c>
      <c r="G15" s="56">
        <f>'прил 5...'!H61</f>
        <v>10000</v>
      </c>
      <c r="H15" s="56">
        <f>'прил 5...'!I61</f>
        <v>10000</v>
      </c>
    </row>
    <row r="16" spans="1:8" ht="16.5" customHeight="1">
      <c r="A16" s="159" t="s">
        <v>271</v>
      </c>
      <c r="B16" s="47">
        <v>6640200000</v>
      </c>
      <c r="C16" s="48">
        <v>0</v>
      </c>
      <c r="D16" s="48">
        <v>0</v>
      </c>
      <c r="E16" s="49">
        <v>0</v>
      </c>
      <c r="F16" s="50">
        <f>F17</f>
        <v>901320</v>
      </c>
      <c r="G16" s="50">
        <f t="shared" ref="G16:H19" si="1">G17</f>
        <v>593000</v>
      </c>
      <c r="H16" s="50">
        <f t="shared" si="1"/>
        <v>616000</v>
      </c>
    </row>
    <row r="17" spans="1:8" ht="25.5" customHeight="1">
      <c r="A17" s="161" t="s">
        <v>255</v>
      </c>
      <c r="B17" s="59">
        <v>6640295280</v>
      </c>
      <c r="C17" s="36">
        <v>0</v>
      </c>
      <c r="D17" s="36">
        <v>0</v>
      </c>
      <c r="E17" s="37">
        <v>0</v>
      </c>
      <c r="F17" s="38">
        <f>F18</f>
        <v>901320</v>
      </c>
      <c r="G17" s="38">
        <f t="shared" si="1"/>
        <v>593000</v>
      </c>
      <c r="H17" s="38">
        <f t="shared" si="1"/>
        <v>616000</v>
      </c>
    </row>
    <row r="18" spans="1:8" ht="14.25" customHeight="1">
      <c r="A18" s="198" t="s">
        <v>51</v>
      </c>
      <c r="B18" s="53">
        <v>6640295280</v>
      </c>
      <c r="C18" s="54">
        <v>4</v>
      </c>
      <c r="D18" s="36">
        <v>0</v>
      </c>
      <c r="E18" s="37">
        <v>0</v>
      </c>
      <c r="F18" s="38">
        <f>F19</f>
        <v>901320</v>
      </c>
      <c r="G18" s="38">
        <f t="shared" si="1"/>
        <v>593000</v>
      </c>
      <c r="H18" s="38">
        <f t="shared" si="1"/>
        <v>616000</v>
      </c>
    </row>
    <row r="19" spans="1:8" ht="14.25" customHeight="1">
      <c r="A19" s="198" t="s">
        <v>52</v>
      </c>
      <c r="B19" s="53">
        <v>6640295280</v>
      </c>
      <c r="C19" s="54">
        <v>4</v>
      </c>
      <c r="D19" s="54">
        <v>9</v>
      </c>
      <c r="E19" s="37">
        <v>0</v>
      </c>
      <c r="F19" s="38">
        <f>F20</f>
        <v>901320</v>
      </c>
      <c r="G19" s="38">
        <f t="shared" si="1"/>
        <v>593000</v>
      </c>
      <c r="H19" s="38">
        <f t="shared" si="1"/>
        <v>616000</v>
      </c>
    </row>
    <row r="20" spans="1:8" ht="15.75" customHeight="1">
      <c r="A20" s="73" t="s">
        <v>66</v>
      </c>
      <c r="B20" s="53">
        <v>6640295280</v>
      </c>
      <c r="C20" s="54">
        <v>4</v>
      </c>
      <c r="D20" s="54">
        <v>9</v>
      </c>
      <c r="E20" s="55">
        <v>240</v>
      </c>
      <c r="F20" s="56">
        <f>'прил 5...'!G69</f>
        <v>901320</v>
      </c>
      <c r="G20" s="56">
        <f>'прил 5...'!H69</f>
        <v>593000</v>
      </c>
      <c r="H20" s="56">
        <f>'прил 5...'!I69</f>
        <v>616000</v>
      </c>
    </row>
    <row r="21" spans="1:8" ht="15.75" customHeight="1">
      <c r="A21" s="159" t="s">
        <v>339</v>
      </c>
      <c r="B21" s="47">
        <v>6640600000</v>
      </c>
      <c r="C21" s="48">
        <v>0</v>
      </c>
      <c r="D21" s="48">
        <v>0</v>
      </c>
      <c r="E21" s="49">
        <v>0</v>
      </c>
      <c r="F21" s="50">
        <f>F34</f>
        <v>332000</v>
      </c>
      <c r="G21" s="50">
        <f>G34</f>
        <v>342000</v>
      </c>
      <c r="H21" s="50">
        <f>H34</f>
        <v>352000</v>
      </c>
    </row>
    <row r="22" spans="1:8" ht="15.75" hidden="1" customHeight="1">
      <c r="A22" s="161" t="s">
        <v>274</v>
      </c>
      <c r="B22" s="59">
        <v>6640390010</v>
      </c>
      <c r="C22" s="36">
        <v>0</v>
      </c>
      <c r="D22" s="36">
        <v>0</v>
      </c>
      <c r="E22" s="37">
        <v>0</v>
      </c>
      <c r="F22" s="38">
        <f>F23</f>
        <v>901320</v>
      </c>
      <c r="G22" s="38">
        <f t="shared" ref="G22:H24" si="2">G23</f>
        <v>593000</v>
      </c>
      <c r="H22" s="38">
        <f t="shared" si="2"/>
        <v>616000</v>
      </c>
    </row>
    <row r="23" spans="1:8" ht="15.75" hidden="1" customHeight="1">
      <c r="A23" s="198" t="s">
        <v>51</v>
      </c>
      <c r="B23" s="53">
        <v>6640390010</v>
      </c>
      <c r="C23" s="54">
        <v>4</v>
      </c>
      <c r="D23" s="36">
        <v>0</v>
      </c>
      <c r="E23" s="37">
        <v>0</v>
      </c>
      <c r="F23" s="38">
        <f>F24</f>
        <v>901320</v>
      </c>
      <c r="G23" s="38">
        <f t="shared" si="2"/>
        <v>593000</v>
      </c>
      <c r="H23" s="38">
        <f t="shared" si="2"/>
        <v>616000</v>
      </c>
    </row>
    <row r="24" spans="1:8" ht="15.75" hidden="1" customHeight="1">
      <c r="A24" s="198" t="s">
        <v>251</v>
      </c>
      <c r="B24" s="53">
        <v>6640390010</v>
      </c>
      <c r="C24" s="54">
        <v>4</v>
      </c>
      <c r="D24" s="54">
        <v>12</v>
      </c>
      <c r="E24" s="37">
        <v>0</v>
      </c>
      <c r="F24" s="38">
        <f>F25</f>
        <v>901320</v>
      </c>
      <c r="G24" s="38">
        <f t="shared" si="2"/>
        <v>593000</v>
      </c>
      <c r="H24" s="38">
        <f t="shared" si="2"/>
        <v>616000</v>
      </c>
    </row>
    <row r="25" spans="1:8" ht="15.75" hidden="1" customHeight="1">
      <c r="A25" s="73" t="s">
        <v>66</v>
      </c>
      <c r="B25" s="53">
        <v>6640390010</v>
      </c>
      <c r="C25" s="54">
        <v>4</v>
      </c>
      <c r="D25" s="54">
        <v>12</v>
      </c>
      <c r="E25" s="55">
        <v>240</v>
      </c>
      <c r="F25" s="56">
        <f>'прил 5...'!G69</f>
        <v>901320</v>
      </c>
      <c r="G25" s="56">
        <f>'прил 5...'!H69</f>
        <v>593000</v>
      </c>
      <c r="H25" s="56">
        <f>'прил 5...'!I69</f>
        <v>616000</v>
      </c>
    </row>
    <row r="26" spans="1:8" ht="28.5" hidden="1" customHeight="1">
      <c r="A26" s="161" t="s">
        <v>275</v>
      </c>
      <c r="B26" s="59">
        <v>6640390030</v>
      </c>
      <c r="C26" s="36">
        <v>0</v>
      </c>
      <c r="D26" s="36">
        <v>0</v>
      </c>
      <c r="E26" s="37">
        <v>0</v>
      </c>
      <c r="F26" s="38" t="e">
        <f>F27</f>
        <v>#REF!</v>
      </c>
      <c r="G26" s="38" t="e">
        <f t="shared" ref="G26:H28" si="3">G27</f>
        <v>#REF!</v>
      </c>
      <c r="H26" s="38" t="e">
        <f t="shared" si="3"/>
        <v>#REF!</v>
      </c>
    </row>
    <row r="27" spans="1:8" ht="18" hidden="1" customHeight="1">
      <c r="A27" s="198" t="s">
        <v>51</v>
      </c>
      <c r="B27" s="53">
        <v>6640390030</v>
      </c>
      <c r="C27" s="54">
        <v>4</v>
      </c>
      <c r="D27" s="36">
        <v>0</v>
      </c>
      <c r="E27" s="37">
        <v>0</v>
      </c>
      <c r="F27" s="38" t="e">
        <f>F28</f>
        <v>#REF!</v>
      </c>
      <c r="G27" s="38" t="e">
        <f t="shared" si="3"/>
        <v>#REF!</v>
      </c>
      <c r="H27" s="38" t="e">
        <f t="shared" si="3"/>
        <v>#REF!</v>
      </c>
    </row>
    <row r="28" spans="1:8" ht="18" hidden="1" customHeight="1">
      <c r="A28" s="198" t="s">
        <v>251</v>
      </c>
      <c r="B28" s="53">
        <v>6640390030</v>
      </c>
      <c r="C28" s="54">
        <v>4</v>
      </c>
      <c r="D28" s="54">
        <v>12</v>
      </c>
      <c r="E28" s="37">
        <v>0</v>
      </c>
      <c r="F28" s="38" t="e">
        <f>F29</f>
        <v>#REF!</v>
      </c>
      <c r="G28" s="38" t="e">
        <f t="shared" si="3"/>
        <v>#REF!</v>
      </c>
      <c r="H28" s="38" t="e">
        <f t="shared" si="3"/>
        <v>#REF!</v>
      </c>
    </row>
    <row r="29" spans="1:8" ht="20.25" hidden="1" customHeight="1">
      <c r="A29" s="73" t="s">
        <v>66</v>
      </c>
      <c r="B29" s="53">
        <v>6640390030</v>
      </c>
      <c r="C29" s="54">
        <v>4</v>
      </c>
      <c r="D29" s="54">
        <v>12</v>
      </c>
      <c r="E29" s="55">
        <v>240</v>
      </c>
      <c r="F29" s="56" t="e">
        <f>'прил 5...'!#REF!</f>
        <v>#REF!</v>
      </c>
      <c r="G29" s="56" t="e">
        <f>'прил 5...'!#REF!</f>
        <v>#REF!</v>
      </c>
      <c r="H29" s="56" t="e">
        <f>'прил 5...'!#REF!</f>
        <v>#REF!</v>
      </c>
    </row>
    <row r="30" spans="1:8" ht="23.25" hidden="1" customHeight="1">
      <c r="A30" s="161" t="s">
        <v>276</v>
      </c>
      <c r="B30" s="59">
        <v>6640390050</v>
      </c>
      <c r="C30" s="36">
        <v>0</v>
      </c>
      <c r="D30" s="36">
        <v>0</v>
      </c>
      <c r="E30" s="37">
        <v>0</v>
      </c>
      <c r="F30" s="38" t="e">
        <f>F31</f>
        <v>#REF!</v>
      </c>
      <c r="G30" s="38" t="e">
        <f t="shared" ref="G30:H32" si="4">G31</f>
        <v>#REF!</v>
      </c>
      <c r="H30" s="38" t="e">
        <f t="shared" si="4"/>
        <v>#REF!</v>
      </c>
    </row>
    <row r="31" spans="1:8" ht="15" hidden="1" customHeight="1">
      <c r="A31" s="198" t="s">
        <v>51</v>
      </c>
      <c r="B31" s="53">
        <v>6640390050</v>
      </c>
      <c r="C31" s="54">
        <v>4</v>
      </c>
      <c r="D31" s="36">
        <v>0</v>
      </c>
      <c r="E31" s="37">
        <v>0</v>
      </c>
      <c r="F31" s="38" t="e">
        <f>F32</f>
        <v>#REF!</v>
      </c>
      <c r="G31" s="38" t="e">
        <f t="shared" si="4"/>
        <v>#REF!</v>
      </c>
      <c r="H31" s="38" t="e">
        <f t="shared" si="4"/>
        <v>#REF!</v>
      </c>
    </row>
    <row r="32" spans="1:8" ht="15" hidden="1" customHeight="1">
      <c r="A32" s="198" t="s">
        <v>251</v>
      </c>
      <c r="B32" s="53">
        <v>6640390050</v>
      </c>
      <c r="C32" s="54">
        <v>4</v>
      </c>
      <c r="D32" s="54">
        <v>12</v>
      </c>
      <c r="E32" s="37">
        <v>0</v>
      </c>
      <c r="F32" s="38" t="e">
        <f>F33</f>
        <v>#REF!</v>
      </c>
      <c r="G32" s="38" t="e">
        <f t="shared" si="4"/>
        <v>#REF!</v>
      </c>
      <c r="H32" s="38" t="e">
        <f t="shared" si="4"/>
        <v>#REF!</v>
      </c>
    </row>
    <row r="33" spans="1:8" ht="0.75" customHeight="1">
      <c r="A33" s="73" t="s">
        <v>66</v>
      </c>
      <c r="B33" s="53">
        <v>6640390050</v>
      </c>
      <c r="C33" s="54">
        <v>4</v>
      </c>
      <c r="D33" s="54">
        <v>12</v>
      </c>
      <c r="E33" s="55">
        <v>240</v>
      </c>
      <c r="F33" s="56" t="e">
        <f>'прил 5...'!#REF!</f>
        <v>#REF!</v>
      </c>
      <c r="G33" s="56" t="e">
        <f>'прил 5...'!#REF!</f>
        <v>#REF!</v>
      </c>
      <c r="H33" s="56" t="e">
        <f>'прил 5...'!#REF!</f>
        <v>#REF!</v>
      </c>
    </row>
    <row r="34" spans="1:8" ht="15" customHeight="1">
      <c r="A34" s="161" t="s">
        <v>340</v>
      </c>
      <c r="B34" s="59">
        <v>6640690120</v>
      </c>
      <c r="C34" s="36">
        <v>0</v>
      </c>
      <c r="D34" s="36">
        <v>0</v>
      </c>
      <c r="E34" s="37">
        <v>0</v>
      </c>
      <c r="F34" s="38">
        <f>F35</f>
        <v>332000</v>
      </c>
      <c r="G34" s="38">
        <f t="shared" ref="G34:H36" si="5">G35</f>
        <v>342000</v>
      </c>
      <c r="H34" s="38">
        <f t="shared" si="5"/>
        <v>352000</v>
      </c>
    </row>
    <row r="35" spans="1:8" ht="15" customHeight="1">
      <c r="A35" s="198" t="s">
        <v>173</v>
      </c>
      <c r="B35" s="53">
        <v>6640690120</v>
      </c>
      <c r="C35" s="54">
        <v>5</v>
      </c>
      <c r="D35" s="36">
        <v>0</v>
      </c>
      <c r="E35" s="37">
        <v>0</v>
      </c>
      <c r="F35" s="38">
        <f>F36</f>
        <v>332000</v>
      </c>
      <c r="G35" s="38">
        <f>G36</f>
        <v>342000</v>
      </c>
      <c r="H35" s="38">
        <f>H36</f>
        <v>352000</v>
      </c>
    </row>
    <row r="36" spans="1:8" ht="15" customHeight="1">
      <c r="A36" s="198" t="s">
        <v>338</v>
      </c>
      <c r="B36" s="53">
        <v>6640690120</v>
      </c>
      <c r="C36" s="54">
        <v>5</v>
      </c>
      <c r="D36" s="54">
        <v>2</v>
      </c>
      <c r="E36" s="37">
        <v>0</v>
      </c>
      <c r="F36" s="38">
        <f>F37</f>
        <v>332000</v>
      </c>
      <c r="G36" s="38">
        <f t="shared" si="5"/>
        <v>342000</v>
      </c>
      <c r="H36" s="38">
        <f t="shared" si="5"/>
        <v>352000</v>
      </c>
    </row>
    <row r="37" spans="1:8" ht="15" customHeight="1">
      <c r="A37" s="73" t="s">
        <v>66</v>
      </c>
      <c r="B37" s="53">
        <v>6640690120</v>
      </c>
      <c r="C37" s="54">
        <v>5</v>
      </c>
      <c r="D37" s="54">
        <v>2</v>
      </c>
      <c r="E37" s="55">
        <v>240</v>
      </c>
      <c r="F37" s="56">
        <f>'прил 5...'!G77</f>
        <v>332000</v>
      </c>
      <c r="G37" s="56">
        <f>'прил 5...'!H77</f>
        <v>342000</v>
      </c>
      <c r="H37" s="56">
        <f>'прил 5...'!I77</f>
        <v>352000</v>
      </c>
    </row>
    <row r="38" spans="1:8" ht="15.75" customHeight="1">
      <c r="A38" s="159" t="s">
        <v>287</v>
      </c>
      <c r="B38" s="47">
        <v>6640300000</v>
      </c>
      <c r="C38" s="48">
        <v>0</v>
      </c>
      <c r="D38" s="48">
        <v>0</v>
      </c>
      <c r="E38" s="49">
        <v>0</v>
      </c>
      <c r="F38" s="50">
        <f>F51</f>
        <v>10055</v>
      </c>
      <c r="G38" s="50">
        <f>G51</f>
        <v>10000</v>
      </c>
      <c r="H38" s="50">
        <f>H51</f>
        <v>10000</v>
      </c>
    </row>
    <row r="39" spans="1:8" ht="15.75" hidden="1" customHeight="1">
      <c r="A39" s="161" t="s">
        <v>274</v>
      </c>
      <c r="B39" s="59">
        <v>6640390010</v>
      </c>
      <c r="C39" s="36">
        <v>0</v>
      </c>
      <c r="D39" s="36">
        <v>0</v>
      </c>
      <c r="E39" s="37">
        <v>0</v>
      </c>
      <c r="F39" s="38" t="e">
        <f>F40</f>
        <v>#REF!</v>
      </c>
      <c r="G39" s="38" t="e">
        <f t="shared" ref="G39:H41" si="6">G40</f>
        <v>#REF!</v>
      </c>
      <c r="H39" s="38" t="e">
        <f t="shared" si="6"/>
        <v>#REF!</v>
      </c>
    </row>
    <row r="40" spans="1:8" ht="15.75" hidden="1" customHeight="1">
      <c r="A40" s="198" t="s">
        <v>51</v>
      </c>
      <c r="B40" s="53">
        <v>6640390010</v>
      </c>
      <c r="C40" s="54">
        <v>4</v>
      </c>
      <c r="D40" s="36">
        <v>0</v>
      </c>
      <c r="E40" s="37">
        <v>0</v>
      </c>
      <c r="F40" s="38" t="e">
        <f>F41</f>
        <v>#REF!</v>
      </c>
      <c r="G40" s="38" t="e">
        <f t="shared" si="6"/>
        <v>#REF!</v>
      </c>
      <c r="H40" s="38" t="e">
        <f t="shared" si="6"/>
        <v>#REF!</v>
      </c>
    </row>
    <row r="41" spans="1:8" ht="15.75" hidden="1" customHeight="1">
      <c r="A41" s="198" t="s">
        <v>251</v>
      </c>
      <c r="B41" s="53">
        <v>6640390010</v>
      </c>
      <c r="C41" s="54">
        <v>4</v>
      </c>
      <c r="D41" s="54">
        <v>12</v>
      </c>
      <c r="E41" s="37">
        <v>0</v>
      </c>
      <c r="F41" s="38" t="e">
        <f>F42</f>
        <v>#REF!</v>
      </c>
      <c r="G41" s="38" t="e">
        <f t="shared" si="6"/>
        <v>#REF!</v>
      </c>
      <c r="H41" s="38" t="e">
        <f t="shared" si="6"/>
        <v>#REF!</v>
      </c>
    </row>
    <row r="42" spans="1:8" ht="15.75" hidden="1" customHeight="1">
      <c r="A42" s="73" t="s">
        <v>66</v>
      </c>
      <c r="B42" s="53">
        <v>6640390010</v>
      </c>
      <c r="C42" s="54">
        <v>4</v>
      </c>
      <c r="D42" s="54">
        <v>12</v>
      </c>
      <c r="E42" s="55">
        <v>240</v>
      </c>
      <c r="F42" s="56" t="e">
        <f>'прил 5...'!#REF!</f>
        <v>#REF!</v>
      </c>
      <c r="G42" s="56" t="e">
        <f>'прил 5...'!#REF!</f>
        <v>#REF!</v>
      </c>
      <c r="H42" s="56" t="e">
        <f>'прил 5...'!#REF!</f>
        <v>#REF!</v>
      </c>
    </row>
    <row r="43" spans="1:8" ht="28.5" hidden="1" customHeight="1">
      <c r="A43" s="161" t="s">
        <v>275</v>
      </c>
      <c r="B43" s="59">
        <v>6640390030</v>
      </c>
      <c r="C43" s="36">
        <v>0</v>
      </c>
      <c r="D43" s="36">
        <v>0</v>
      </c>
      <c r="E43" s="37">
        <v>0</v>
      </c>
      <c r="F43" s="38" t="e">
        <f>F44</f>
        <v>#REF!</v>
      </c>
      <c r="G43" s="38" t="e">
        <f t="shared" ref="G43:H45" si="7">G44</f>
        <v>#REF!</v>
      </c>
      <c r="H43" s="38" t="e">
        <f t="shared" si="7"/>
        <v>#REF!</v>
      </c>
    </row>
    <row r="44" spans="1:8" ht="18" hidden="1" customHeight="1">
      <c r="A44" s="198" t="s">
        <v>51</v>
      </c>
      <c r="B44" s="53">
        <v>6640390030</v>
      </c>
      <c r="C44" s="54">
        <v>4</v>
      </c>
      <c r="D44" s="36">
        <v>0</v>
      </c>
      <c r="E44" s="37">
        <v>0</v>
      </c>
      <c r="F44" s="38" t="e">
        <f>F45</f>
        <v>#REF!</v>
      </c>
      <c r="G44" s="38" t="e">
        <f t="shared" si="7"/>
        <v>#REF!</v>
      </c>
      <c r="H44" s="38" t="e">
        <f t="shared" si="7"/>
        <v>#REF!</v>
      </c>
    </row>
    <row r="45" spans="1:8" ht="18" hidden="1" customHeight="1">
      <c r="A45" s="198" t="s">
        <v>251</v>
      </c>
      <c r="B45" s="53">
        <v>6640390030</v>
      </c>
      <c r="C45" s="54">
        <v>4</v>
      </c>
      <c r="D45" s="54">
        <v>12</v>
      </c>
      <c r="E45" s="37">
        <v>0</v>
      </c>
      <c r="F45" s="38" t="e">
        <f>F46</f>
        <v>#REF!</v>
      </c>
      <c r="G45" s="38" t="e">
        <f t="shared" si="7"/>
        <v>#REF!</v>
      </c>
      <c r="H45" s="38" t="e">
        <f t="shared" si="7"/>
        <v>#REF!</v>
      </c>
    </row>
    <row r="46" spans="1:8" ht="20.25" hidden="1" customHeight="1">
      <c r="A46" s="73" t="s">
        <v>66</v>
      </c>
      <c r="B46" s="53">
        <v>6640390030</v>
      </c>
      <c r="C46" s="54">
        <v>4</v>
      </c>
      <c r="D46" s="54">
        <v>12</v>
      </c>
      <c r="E46" s="55">
        <v>240</v>
      </c>
      <c r="F46" s="56" t="e">
        <f>'прил 5...'!#REF!</f>
        <v>#REF!</v>
      </c>
      <c r="G46" s="56" t="e">
        <f>'прил 5...'!#REF!</f>
        <v>#REF!</v>
      </c>
      <c r="H46" s="56" t="e">
        <f>'прил 5...'!#REF!</f>
        <v>#REF!</v>
      </c>
    </row>
    <row r="47" spans="1:8" ht="23.25" hidden="1" customHeight="1">
      <c r="A47" s="161" t="s">
        <v>276</v>
      </c>
      <c r="B47" s="59">
        <v>6640390050</v>
      </c>
      <c r="C47" s="36">
        <v>0</v>
      </c>
      <c r="D47" s="36">
        <v>0</v>
      </c>
      <c r="E47" s="37">
        <v>0</v>
      </c>
      <c r="F47" s="38" t="e">
        <f t="shared" ref="F47:H49" si="8">F48</f>
        <v>#REF!</v>
      </c>
      <c r="G47" s="38" t="e">
        <f t="shared" si="8"/>
        <v>#REF!</v>
      </c>
      <c r="H47" s="38" t="e">
        <f t="shared" si="8"/>
        <v>#REF!</v>
      </c>
    </row>
    <row r="48" spans="1:8" ht="15" hidden="1" customHeight="1">
      <c r="A48" s="198" t="s">
        <v>51</v>
      </c>
      <c r="B48" s="53">
        <v>6640390050</v>
      </c>
      <c r="C48" s="54">
        <v>4</v>
      </c>
      <c r="D48" s="36">
        <v>0</v>
      </c>
      <c r="E48" s="37">
        <v>0</v>
      </c>
      <c r="F48" s="38" t="e">
        <f t="shared" si="8"/>
        <v>#REF!</v>
      </c>
      <c r="G48" s="38" t="e">
        <f t="shared" si="8"/>
        <v>#REF!</v>
      </c>
      <c r="H48" s="38" t="e">
        <f t="shared" si="8"/>
        <v>#REF!</v>
      </c>
    </row>
    <row r="49" spans="1:9" ht="15" hidden="1" customHeight="1">
      <c r="A49" s="198" t="s">
        <v>251</v>
      </c>
      <c r="B49" s="53">
        <v>6640390050</v>
      </c>
      <c r="C49" s="54">
        <v>4</v>
      </c>
      <c r="D49" s="54">
        <v>12</v>
      </c>
      <c r="E49" s="37">
        <v>0</v>
      </c>
      <c r="F49" s="38" t="e">
        <f t="shared" si="8"/>
        <v>#REF!</v>
      </c>
      <c r="G49" s="38" t="e">
        <f t="shared" si="8"/>
        <v>#REF!</v>
      </c>
      <c r="H49" s="38" t="e">
        <f t="shared" si="8"/>
        <v>#REF!</v>
      </c>
    </row>
    <row r="50" spans="1:9" ht="0.75" customHeight="1">
      <c r="A50" s="73" t="s">
        <v>66</v>
      </c>
      <c r="B50" s="53">
        <v>6640390050</v>
      </c>
      <c r="C50" s="54">
        <v>4</v>
      </c>
      <c r="D50" s="54">
        <v>12</v>
      </c>
      <c r="E50" s="55">
        <v>240</v>
      </c>
      <c r="F50" s="56" t="e">
        <f>'прил 5...'!#REF!</f>
        <v>#REF!</v>
      </c>
      <c r="G50" s="56" t="e">
        <f>'прил 5...'!#REF!</f>
        <v>#REF!</v>
      </c>
      <c r="H50" s="56" t="e">
        <f>'прил 5...'!#REF!</f>
        <v>#REF!</v>
      </c>
    </row>
    <row r="51" spans="1:9" ht="15" customHeight="1">
      <c r="A51" s="161" t="s">
        <v>277</v>
      </c>
      <c r="B51" s="59">
        <v>6640395310</v>
      </c>
      <c r="C51" s="36">
        <v>0</v>
      </c>
      <c r="D51" s="36">
        <v>0</v>
      </c>
      <c r="E51" s="37">
        <v>0</v>
      </c>
      <c r="F51" s="38">
        <f>F52</f>
        <v>10055</v>
      </c>
      <c r="G51" s="38">
        <f t="shared" ref="G51:H53" si="9">G52</f>
        <v>10000</v>
      </c>
      <c r="H51" s="38">
        <f t="shared" si="9"/>
        <v>10000</v>
      </c>
    </row>
    <row r="52" spans="1:9" ht="15" customHeight="1">
      <c r="A52" s="198" t="s">
        <v>173</v>
      </c>
      <c r="B52" s="53">
        <v>6640395310</v>
      </c>
      <c r="C52" s="54">
        <v>5</v>
      </c>
      <c r="D52" s="36">
        <v>0</v>
      </c>
      <c r="E52" s="37">
        <v>0</v>
      </c>
      <c r="F52" s="38">
        <f>F53</f>
        <v>10055</v>
      </c>
      <c r="G52" s="38">
        <f>G53</f>
        <v>10000</v>
      </c>
      <c r="H52" s="38">
        <f>H53</f>
        <v>10000</v>
      </c>
    </row>
    <row r="53" spans="1:9" ht="15" customHeight="1">
      <c r="A53" s="198" t="s">
        <v>171</v>
      </c>
      <c r="B53" s="53">
        <v>6640395310</v>
      </c>
      <c r="C53" s="54">
        <v>5</v>
      </c>
      <c r="D53" s="54">
        <v>3</v>
      </c>
      <c r="E53" s="37">
        <v>0</v>
      </c>
      <c r="F53" s="38">
        <f>F54</f>
        <v>10055</v>
      </c>
      <c r="G53" s="38">
        <f t="shared" si="9"/>
        <v>10000</v>
      </c>
      <c r="H53" s="38">
        <f t="shared" si="9"/>
        <v>10000</v>
      </c>
    </row>
    <row r="54" spans="1:9" ht="15" customHeight="1">
      <c r="A54" s="73" t="s">
        <v>66</v>
      </c>
      <c r="B54" s="53">
        <v>6640395310</v>
      </c>
      <c r="C54" s="54">
        <v>5</v>
      </c>
      <c r="D54" s="54">
        <v>3</v>
      </c>
      <c r="E54" s="55">
        <v>240</v>
      </c>
      <c r="F54" s="56">
        <f>'прил 5...'!G86</f>
        <v>10055</v>
      </c>
      <c r="G54" s="56">
        <f>'прил 5...'!H86</f>
        <v>10000</v>
      </c>
      <c r="H54" s="56">
        <f>'прил 5...'!I86</f>
        <v>10000</v>
      </c>
    </row>
    <row r="55" spans="1:9" ht="15" customHeight="1">
      <c r="A55" s="159" t="s">
        <v>272</v>
      </c>
      <c r="B55" s="47">
        <v>6640400000</v>
      </c>
      <c r="C55" s="48">
        <v>0</v>
      </c>
      <c r="D55" s="48">
        <v>0</v>
      </c>
      <c r="E55" s="49">
        <v>0</v>
      </c>
      <c r="F55" s="50">
        <f>F56+F60+F64</f>
        <v>1542868.82</v>
      </c>
      <c r="G55" s="50">
        <f>G56+G60+G64</f>
        <v>1441900</v>
      </c>
      <c r="H55" s="50">
        <f>H56+H60+H64</f>
        <v>1356650</v>
      </c>
    </row>
    <row r="56" spans="1:9" ht="24" customHeight="1">
      <c r="A56" s="161" t="s">
        <v>273</v>
      </c>
      <c r="B56" s="59">
        <v>6640495220</v>
      </c>
      <c r="C56" s="36">
        <v>0</v>
      </c>
      <c r="D56" s="36">
        <v>0</v>
      </c>
      <c r="E56" s="37">
        <v>0</v>
      </c>
      <c r="F56" s="38">
        <f t="shared" ref="F56:H58" si="10">F57</f>
        <v>393168.82</v>
      </c>
      <c r="G56" s="38">
        <f t="shared" si="10"/>
        <v>314600</v>
      </c>
      <c r="H56" s="38">
        <f t="shared" si="10"/>
        <v>229350</v>
      </c>
    </row>
    <row r="57" spans="1:9" ht="15.75" customHeight="1">
      <c r="A57" s="198" t="s">
        <v>53</v>
      </c>
      <c r="B57" s="53">
        <v>6640495220</v>
      </c>
      <c r="C57" s="54">
        <v>8</v>
      </c>
      <c r="D57" s="36">
        <v>0</v>
      </c>
      <c r="E57" s="37">
        <v>0</v>
      </c>
      <c r="F57" s="38">
        <f t="shared" si="10"/>
        <v>393168.82</v>
      </c>
      <c r="G57" s="38">
        <f t="shared" si="10"/>
        <v>314600</v>
      </c>
      <c r="H57" s="38">
        <f t="shared" si="10"/>
        <v>229350</v>
      </c>
    </row>
    <row r="58" spans="1:9" ht="15.75" customHeight="1">
      <c r="A58" s="161" t="s">
        <v>54</v>
      </c>
      <c r="B58" s="53">
        <v>6640495220</v>
      </c>
      <c r="C58" s="54">
        <v>8</v>
      </c>
      <c r="D58" s="54">
        <v>1</v>
      </c>
      <c r="E58" s="37">
        <v>0</v>
      </c>
      <c r="F58" s="38">
        <f>F59</f>
        <v>393168.82</v>
      </c>
      <c r="G58" s="38">
        <f t="shared" si="10"/>
        <v>314600</v>
      </c>
      <c r="H58" s="38">
        <f t="shared" si="10"/>
        <v>229350</v>
      </c>
    </row>
    <row r="59" spans="1:9" ht="15.75" customHeight="1">
      <c r="A59" s="73" t="s">
        <v>66</v>
      </c>
      <c r="B59" s="53">
        <v>6640495220</v>
      </c>
      <c r="C59" s="54">
        <v>8</v>
      </c>
      <c r="D59" s="54">
        <v>1</v>
      </c>
      <c r="E59" s="55">
        <v>240</v>
      </c>
      <c r="F59" s="56">
        <f>'прил 5...'!G94</f>
        <v>393168.82</v>
      </c>
      <c r="G59" s="56">
        <f>'прил 5...'!H93</f>
        <v>314600</v>
      </c>
      <c r="H59" s="56">
        <f>'прил 5...'!I93</f>
        <v>229350</v>
      </c>
    </row>
    <row r="60" spans="1:9" ht="39" customHeight="1">
      <c r="A60" s="61" t="s">
        <v>326</v>
      </c>
      <c r="B60" s="59" t="s">
        <v>370</v>
      </c>
      <c r="C60" s="36">
        <v>0</v>
      </c>
      <c r="D60" s="36">
        <v>0</v>
      </c>
      <c r="E60" s="37">
        <v>0</v>
      </c>
      <c r="F60" s="38">
        <f>F61</f>
        <v>927600</v>
      </c>
      <c r="G60" s="38">
        <f t="shared" ref="G60:H62" si="11">G61</f>
        <v>1127300</v>
      </c>
      <c r="H60" s="38">
        <f t="shared" si="11"/>
        <v>1127300</v>
      </c>
    </row>
    <row r="61" spans="1:9" ht="15.75" customHeight="1">
      <c r="A61" s="198" t="s">
        <v>53</v>
      </c>
      <c r="B61" s="53" t="s">
        <v>370</v>
      </c>
      <c r="C61" s="54">
        <v>8</v>
      </c>
      <c r="D61" s="36">
        <v>0</v>
      </c>
      <c r="E61" s="37">
        <v>0</v>
      </c>
      <c r="F61" s="38">
        <f>F62</f>
        <v>927600</v>
      </c>
      <c r="G61" s="38">
        <f t="shared" si="11"/>
        <v>1127300</v>
      </c>
      <c r="H61" s="38">
        <f t="shared" si="11"/>
        <v>1127300</v>
      </c>
    </row>
    <row r="62" spans="1:9" ht="15.75" customHeight="1">
      <c r="A62" s="161" t="s">
        <v>54</v>
      </c>
      <c r="B62" s="53" t="s">
        <v>370</v>
      </c>
      <c r="C62" s="54">
        <v>8</v>
      </c>
      <c r="D62" s="54">
        <v>1</v>
      </c>
      <c r="E62" s="37">
        <v>0</v>
      </c>
      <c r="F62" s="38">
        <f>F63</f>
        <v>927600</v>
      </c>
      <c r="G62" s="38">
        <f t="shared" si="11"/>
        <v>1127300</v>
      </c>
      <c r="H62" s="38">
        <f t="shared" si="11"/>
        <v>1127300</v>
      </c>
      <c r="I62" s="62"/>
    </row>
    <row r="63" spans="1:9" ht="15.75" customHeight="1">
      <c r="A63" s="73" t="s">
        <v>260</v>
      </c>
      <c r="B63" s="53" t="s">
        <v>370</v>
      </c>
      <c r="C63" s="54">
        <v>8</v>
      </c>
      <c r="D63" s="54">
        <v>1</v>
      </c>
      <c r="E63" s="55">
        <v>540</v>
      </c>
      <c r="F63" s="56">
        <f>'прил 5...'!G98</f>
        <v>927600</v>
      </c>
      <c r="G63" s="56">
        <f>'прил 5...'!H98</f>
        <v>1127300</v>
      </c>
      <c r="H63" s="56">
        <f>'прил 5...'!I98</f>
        <v>1127300</v>
      </c>
      <c r="I63" s="62"/>
    </row>
    <row r="64" spans="1:9" ht="25.5" customHeight="1">
      <c r="A64" s="61" t="s">
        <v>327</v>
      </c>
      <c r="B64" s="59" t="s">
        <v>371</v>
      </c>
      <c r="C64" s="36">
        <v>0</v>
      </c>
      <c r="D64" s="36">
        <v>0</v>
      </c>
      <c r="E64" s="37">
        <v>0</v>
      </c>
      <c r="F64" s="38">
        <f>F65</f>
        <v>222100</v>
      </c>
      <c r="G64" s="38">
        <f t="shared" ref="G64:H66" si="12">G65</f>
        <v>0</v>
      </c>
      <c r="H64" s="38">
        <f t="shared" si="12"/>
        <v>0</v>
      </c>
      <c r="I64" s="62"/>
    </row>
    <row r="65" spans="1:8" ht="15.75" customHeight="1">
      <c r="A65" s="198" t="s">
        <v>53</v>
      </c>
      <c r="B65" s="53" t="s">
        <v>371</v>
      </c>
      <c r="C65" s="54">
        <v>8</v>
      </c>
      <c r="D65" s="36">
        <v>0</v>
      </c>
      <c r="E65" s="37">
        <v>0</v>
      </c>
      <c r="F65" s="38">
        <f>F66</f>
        <v>222100</v>
      </c>
      <c r="G65" s="38">
        <f t="shared" si="12"/>
        <v>0</v>
      </c>
      <c r="H65" s="38">
        <f t="shared" si="12"/>
        <v>0</v>
      </c>
    </row>
    <row r="66" spans="1:8" ht="15.75" customHeight="1">
      <c r="A66" s="161" t="s">
        <v>54</v>
      </c>
      <c r="B66" s="53" t="s">
        <v>371</v>
      </c>
      <c r="C66" s="54">
        <v>8</v>
      </c>
      <c r="D66" s="54">
        <v>1</v>
      </c>
      <c r="E66" s="37">
        <v>0</v>
      </c>
      <c r="F66" s="38">
        <f>F67</f>
        <v>222100</v>
      </c>
      <c r="G66" s="38">
        <f t="shared" si="12"/>
        <v>0</v>
      </c>
      <c r="H66" s="38">
        <f t="shared" si="12"/>
        <v>0</v>
      </c>
    </row>
    <row r="67" spans="1:8" ht="15.75" customHeight="1">
      <c r="A67" s="73" t="s">
        <v>260</v>
      </c>
      <c r="B67" s="53" t="s">
        <v>371</v>
      </c>
      <c r="C67" s="54">
        <v>8</v>
      </c>
      <c r="D67" s="54">
        <v>1</v>
      </c>
      <c r="E67" s="55">
        <v>540</v>
      </c>
      <c r="F67" s="56">
        <f>'прил 5...'!G100</f>
        <v>222100</v>
      </c>
      <c r="G67" s="56">
        <f>'прил 5...'!H100</f>
        <v>0</v>
      </c>
      <c r="H67" s="56">
        <f>'прил 5...'!I100</f>
        <v>0</v>
      </c>
    </row>
    <row r="68" spans="1:8" ht="15.75" customHeight="1">
      <c r="A68" s="159" t="s">
        <v>269</v>
      </c>
      <c r="B68" s="47">
        <v>6640500000</v>
      </c>
      <c r="C68" s="48">
        <v>0</v>
      </c>
      <c r="D68" s="48">
        <v>0</v>
      </c>
      <c r="E68" s="49">
        <v>0</v>
      </c>
      <c r="F68" s="50">
        <f>F69+F73+F78+F82+F86+F90+F94</f>
        <v>1035064.1499999999</v>
      </c>
      <c r="G68" s="50">
        <f>G69+G73+G78+G82+G86+G90+G94</f>
        <v>1411600.65</v>
      </c>
      <c r="H68" s="50">
        <f>H69+H73+H78+H82+H86+H90+H94</f>
        <v>1600960</v>
      </c>
    </row>
    <row r="69" spans="1:8" ht="15.75" customHeight="1">
      <c r="A69" s="161" t="s">
        <v>62</v>
      </c>
      <c r="B69" s="59">
        <v>6640510010</v>
      </c>
      <c r="C69" s="36">
        <v>0</v>
      </c>
      <c r="D69" s="36">
        <v>0</v>
      </c>
      <c r="E69" s="37">
        <v>0</v>
      </c>
      <c r="F69" s="38">
        <f>F70</f>
        <v>166757.18</v>
      </c>
      <c r="G69" s="38">
        <f t="shared" ref="G69:H71" si="13">G70</f>
        <v>376000</v>
      </c>
      <c r="H69" s="38">
        <f t="shared" si="13"/>
        <v>497000</v>
      </c>
    </row>
    <row r="70" spans="1:8" ht="15.75" customHeight="1">
      <c r="A70" s="198" t="s">
        <v>43</v>
      </c>
      <c r="B70" s="53">
        <v>6640510010</v>
      </c>
      <c r="C70" s="54">
        <v>1</v>
      </c>
      <c r="D70" s="36">
        <v>0</v>
      </c>
      <c r="E70" s="37">
        <v>0</v>
      </c>
      <c r="F70" s="38">
        <f>F71</f>
        <v>166757.18</v>
      </c>
      <c r="G70" s="38">
        <f t="shared" si="13"/>
        <v>376000</v>
      </c>
      <c r="H70" s="38">
        <f t="shared" si="13"/>
        <v>497000</v>
      </c>
    </row>
    <row r="71" spans="1:8" ht="24" customHeight="1">
      <c r="A71" s="161" t="s">
        <v>44</v>
      </c>
      <c r="B71" s="53">
        <v>6640510010</v>
      </c>
      <c r="C71" s="54">
        <v>1</v>
      </c>
      <c r="D71" s="54">
        <v>2</v>
      </c>
      <c r="E71" s="37">
        <v>0</v>
      </c>
      <c r="F71" s="38">
        <f>F72</f>
        <v>166757.18</v>
      </c>
      <c r="G71" s="38">
        <f t="shared" si="13"/>
        <v>376000</v>
      </c>
      <c r="H71" s="38">
        <f t="shared" si="13"/>
        <v>497000</v>
      </c>
    </row>
    <row r="72" spans="1:8" ht="14.25" customHeight="1">
      <c r="A72" s="73" t="s">
        <v>63</v>
      </c>
      <c r="B72" s="53">
        <v>6640510010</v>
      </c>
      <c r="C72" s="54">
        <v>1</v>
      </c>
      <c r="D72" s="54">
        <v>2</v>
      </c>
      <c r="E72" s="55">
        <v>120</v>
      </c>
      <c r="F72" s="56">
        <f>'прил 5...'!G16</f>
        <v>166757.18</v>
      </c>
      <c r="G72" s="56">
        <f>'прил 5...'!H16</f>
        <v>376000</v>
      </c>
      <c r="H72" s="56">
        <f>'прил 5...'!I16</f>
        <v>497000</v>
      </c>
    </row>
    <row r="73" spans="1:8" ht="14.25" customHeight="1">
      <c r="A73" s="161" t="s">
        <v>297</v>
      </c>
      <c r="B73" s="59">
        <v>6640510020</v>
      </c>
      <c r="C73" s="36">
        <v>0</v>
      </c>
      <c r="D73" s="36">
        <v>0</v>
      </c>
      <c r="E73" s="37">
        <v>0</v>
      </c>
      <c r="F73" s="38">
        <f t="shared" ref="F73:H74" si="14">F74</f>
        <v>539101</v>
      </c>
      <c r="G73" s="38">
        <f t="shared" si="14"/>
        <v>676702</v>
      </c>
      <c r="H73" s="38">
        <f t="shared" si="14"/>
        <v>666702</v>
      </c>
    </row>
    <row r="74" spans="1:8" ht="14.25" customHeight="1">
      <c r="A74" s="198" t="s">
        <v>43</v>
      </c>
      <c r="B74" s="53">
        <v>6640510020</v>
      </c>
      <c r="C74" s="54">
        <v>1</v>
      </c>
      <c r="D74" s="36">
        <v>0</v>
      </c>
      <c r="E74" s="37">
        <v>0</v>
      </c>
      <c r="F74" s="38">
        <f t="shared" si="14"/>
        <v>539101</v>
      </c>
      <c r="G74" s="38">
        <f t="shared" si="14"/>
        <v>676702</v>
      </c>
      <c r="H74" s="38">
        <f t="shared" si="14"/>
        <v>666702</v>
      </c>
    </row>
    <row r="75" spans="1:8" ht="23.25" customHeight="1">
      <c r="A75" s="161" t="s">
        <v>47</v>
      </c>
      <c r="B75" s="53">
        <v>6640510020</v>
      </c>
      <c r="C75" s="54">
        <v>1</v>
      </c>
      <c r="D75" s="54">
        <v>4</v>
      </c>
      <c r="E75" s="37">
        <v>0</v>
      </c>
      <c r="F75" s="38">
        <f>F76+F77</f>
        <v>539101</v>
      </c>
      <c r="G75" s="38">
        <f>G76+G77</f>
        <v>676702</v>
      </c>
      <c r="H75" s="38">
        <f>H76+H77</f>
        <v>666702</v>
      </c>
    </row>
    <row r="76" spans="1:8" ht="13.5" customHeight="1">
      <c r="A76" s="73" t="s">
        <v>63</v>
      </c>
      <c r="B76" s="53">
        <v>6640510020</v>
      </c>
      <c r="C76" s="54">
        <v>1</v>
      </c>
      <c r="D76" s="54">
        <v>4</v>
      </c>
      <c r="E76" s="55" t="s">
        <v>64</v>
      </c>
      <c r="F76" s="56">
        <f>'прил 5...'!G24</f>
        <v>65100</v>
      </c>
      <c r="G76" s="56">
        <f>'прил 5...'!H24</f>
        <v>226702</v>
      </c>
      <c r="H76" s="56">
        <f>'прил 5...'!I24</f>
        <v>216702</v>
      </c>
    </row>
    <row r="77" spans="1:8" ht="15" customHeight="1">
      <c r="A77" s="73" t="s">
        <v>66</v>
      </c>
      <c r="B77" s="53">
        <v>6640510020</v>
      </c>
      <c r="C77" s="54">
        <v>1</v>
      </c>
      <c r="D77" s="54">
        <v>4</v>
      </c>
      <c r="E77" s="55" t="s">
        <v>65</v>
      </c>
      <c r="F77" s="56">
        <f>'прил 5...'!G27</f>
        <v>474001</v>
      </c>
      <c r="G77" s="56">
        <f>'прил 5...'!H27</f>
        <v>450000</v>
      </c>
      <c r="H77" s="56">
        <f>'прил 5...'!I27</f>
        <v>450000</v>
      </c>
    </row>
    <row r="78" spans="1:8" ht="21" customHeight="1">
      <c r="A78" s="161" t="s">
        <v>298</v>
      </c>
      <c r="B78" s="59">
        <v>6640551180</v>
      </c>
      <c r="C78" s="36">
        <v>0</v>
      </c>
      <c r="D78" s="36">
        <v>0</v>
      </c>
      <c r="E78" s="37">
        <v>0</v>
      </c>
      <c r="F78" s="38">
        <f t="shared" ref="F78:H80" si="15">F79</f>
        <v>253207.97</v>
      </c>
      <c r="G78" s="38">
        <f t="shared" si="15"/>
        <v>282900.65000000002</v>
      </c>
      <c r="H78" s="38">
        <f t="shared" si="15"/>
        <v>361260</v>
      </c>
    </row>
    <row r="79" spans="1:8" ht="14.25" customHeight="1">
      <c r="A79" s="198" t="s">
        <v>48</v>
      </c>
      <c r="B79" s="53">
        <v>6640551180</v>
      </c>
      <c r="C79" s="54">
        <v>2</v>
      </c>
      <c r="D79" s="36">
        <v>0</v>
      </c>
      <c r="E79" s="37">
        <v>0</v>
      </c>
      <c r="F79" s="38">
        <f t="shared" si="15"/>
        <v>253207.97</v>
      </c>
      <c r="G79" s="38">
        <f t="shared" si="15"/>
        <v>282900.65000000002</v>
      </c>
      <c r="H79" s="38">
        <f t="shared" si="15"/>
        <v>361260</v>
      </c>
    </row>
    <row r="80" spans="1:8" ht="14.25" customHeight="1">
      <c r="A80" s="161" t="s">
        <v>49</v>
      </c>
      <c r="B80" s="53">
        <v>6640551180</v>
      </c>
      <c r="C80" s="54">
        <v>2</v>
      </c>
      <c r="D80" s="54">
        <v>3</v>
      </c>
      <c r="E80" s="37">
        <v>0</v>
      </c>
      <c r="F80" s="38">
        <f>F81</f>
        <v>253207.97</v>
      </c>
      <c r="G80" s="38">
        <f t="shared" si="15"/>
        <v>282900.65000000002</v>
      </c>
      <c r="H80" s="38">
        <f t="shared" si="15"/>
        <v>361260</v>
      </c>
    </row>
    <row r="81" spans="1:8" ht="14.25" customHeight="1">
      <c r="A81" s="73" t="s">
        <v>63</v>
      </c>
      <c r="B81" s="53">
        <v>6640551180</v>
      </c>
      <c r="C81" s="54">
        <v>2</v>
      </c>
      <c r="D81" s="54">
        <v>3</v>
      </c>
      <c r="E81" s="55">
        <v>120</v>
      </c>
      <c r="F81" s="56">
        <f>'прил 5...'!G52</f>
        <v>253207.97</v>
      </c>
      <c r="G81" s="56">
        <f>'прил 5...'!H52</f>
        <v>282900.65000000002</v>
      </c>
      <c r="H81" s="56">
        <f>'прил 5...'!I52</f>
        <v>361260</v>
      </c>
    </row>
    <row r="82" spans="1:8" ht="14.25" customHeight="1">
      <c r="A82" s="161" t="s">
        <v>315</v>
      </c>
      <c r="B82" s="59">
        <v>6640595100</v>
      </c>
      <c r="C82" s="36">
        <v>0</v>
      </c>
      <c r="D82" s="36">
        <v>0</v>
      </c>
      <c r="E82" s="37">
        <v>0</v>
      </c>
      <c r="F82" s="38">
        <f>F83</f>
        <v>2000</v>
      </c>
      <c r="G82" s="38">
        <f t="shared" ref="G82:H84" si="16">G83</f>
        <v>2000</v>
      </c>
      <c r="H82" s="38">
        <f t="shared" si="16"/>
        <v>2000</v>
      </c>
    </row>
    <row r="83" spans="1:8" ht="14.25" customHeight="1">
      <c r="A83" s="198" t="s">
        <v>43</v>
      </c>
      <c r="B83" s="53">
        <v>6640595100</v>
      </c>
      <c r="C83" s="54">
        <v>1</v>
      </c>
      <c r="D83" s="36">
        <v>0</v>
      </c>
      <c r="E83" s="37">
        <v>0</v>
      </c>
      <c r="F83" s="38">
        <f>F84</f>
        <v>2000</v>
      </c>
      <c r="G83" s="38">
        <f t="shared" si="16"/>
        <v>2000</v>
      </c>
      <c r="H83" s="38">
        <f t="shared" si="16"/>
        <v>2000</v>
      </c>
    </row>
    <row r="84" spans="1:8" ht="14.25" customHeight="1">
      <c r="A84" s="161" t="s">
        <v>188</v>
      </c>
      <c r="B84" s="53">
        <v>6640595100</v>
      </c>
      <c r="C84" s="54">
        <v>1</v>
      </c>
      <c r="D84" s="54">
        <v>13</v>
      </c>
      <c r="E84" s="37">
        <v>0</v>
      </c>
      <c r="F84" s="38">
        <f>F85</f>
        <v>2000</v>
      </c>
      <c r="G84" s="38">
        <f t="shared" si="16"/>
        <v>2000</v>
      </c>
      <c r="H84" s="38">
        <f t="shared" si="16"/>
        <v>2000</v>
      </c>
    </row>
    <row r="85" spans="1:8" ht="14.25" customHeight="1">
      <c r="A85" s="73" t="s">
        <v>172</v>
      </c>
      <c r="B85" s="53">
        <v>6640595100</v>
      </c>
      <c r="C85" s="54">
        <v>1</v>
      </c>
      <c r="D85" s="54">
        <v>13</v>
      </c>
      <c r="E85" s="55">
        <v>850</v>
      </c>
      <c r="F85" s="56">
        <f>'прил 5...'!G45</f>
        <v>2000</v>
      </c>
      <c r="G85" s="56">
        <f>'прил 5...'!H45</f>
        <v>2000</v>
      </c>
      <c r="H85" s="56">
        <f>'прил 5...'!I45</f>
        <v>2000</v>
      </c>
    </row>
    <row r="86" spans="1:8" ht="36" customHeight="1">
      <c r="A86" s="63" t="s">
        <v>321</v>
      </c>
      <c r="B86" s="59" t="s">
        <v>323</v>
      </c>
      <c r="C86" s="64">
        <v>0</v>
      </c>
      <c r="D86" s="64">
        <v>0</v>
      </c>
      <c r="E86" s="65">
        <v>0</v>
      </c>
      <c r="F86" s="66">
        <f>F87</f>
        <v>27700</v>
      </c>
      <c r="G86" s="66">
        <f t="shared" ref="G86:H88" si="17">G87</f>
        <v>27700</v>
      </c>
      <c r="H86" s="66">
        <f t="shared" si="17"/>
        <v>27700</v>
      </c>
    </row>
    <row r="87" spans="1:8" ht="13.5" customHeight="1">
      <c r="A87" s="67" t="s">
        <v>43</v>
      </c>
      <c r="B87" s="68" t="s">
        <v>323</v>
      </c>
      <c r="C87" s="54">
        <v>1</v>
      </c>
      <c r="D87" s="69">
        <v>0</v>
      </c>
      <c r="E87" s="70">
        <v>0</v>
      </c>
      <c r="F87" s="71">
        <f>F88</f>
        <v>27700</v>
      </c>
      <c r="G87" s="71">
        <f t="shared" si="17"/>
        <v>27700</v>
      </c>
      <c r="H87" s="71">
        <f t="shared" si="17"/>
        <v>27700</v>
      </c>
    </row>
    <row r="88" spans="1:8" ht="25.5" customHeight="1">
      <c r="A88" s="72" t="s">
        <v>47</v>
      </c>
      <c r="B88" s="68" t="s">
        <v>323</v>
      </c>
      <c r="C88" s="54">
        <v>1</v>
      </c>
      <c r="D88" s="54">
        <v>4</v>
      </c>
      <c r="E88" s="37">
        <v>0</v>
      </c>
      <c r="F88" s="38">
        <f>F89</f>
        <v>27700</v>
      </c>
      <c r="G88" s="38">
        <f t="shared" si="17"/>
        <v>27700</v>
      </c>
      <c r="H88" s="38">
        <f t="shared" si="17"/>
        <v>27700</v>
      </c>
    </row>
    <row r="89" spans="1:8" ht="13.5" customHeight="1">
      <c r="A89" s="73" t="s">
        <v>40</v>
      </c>
      <c r="B89" s="68" t="s">
        <v>323</v>
      </c>
      <c r="C89" s="54">
        <v>1</v>
      </c>
      <c r="D89" s="54">
        <v>4</v>
      </c>
      <c r="E89" s="55">
        <v>540</v>
      </c>
      <c r="F89" s="56">
        <f>'прил 5...'!G30</f>
        <v>27700</v>
      </c>
      <c r="G89" s="56">
        <f>'прил 5...'!H30</f>
        <v>27700</v>
      </c>
      <c r="H89" s="56">
        <f>'прил 5...'!I30</f>
        <v>27700</v>
      </c>
    </row>
    <row r="90" spans="1:8" ht="36.75" customHeight="1">
      <c r="A90" s="63" t="s">
        <v>328</v>
      </c>
      <c r="B90" s="59" t="s">
        <v>329</v>
      </c>
      <c r="C90" s="64">
        <v>0</v>
      </c>
      <c r="D90" s="64">
        <v>0</v>
      </c>
      <c r="E90" s="65">
        <v>0</v>
      </c>
      <c r="F90" s="66">
        <f>F91</f>
        <v>17588</v>
      </c>
      <c r="G90" s="66">
        <f t="shared" ref="G90:H92" si="18">G91</f>
        <v>17588</v>
      </c>
      <c r="H90" s="66">
        <f t="shared" si="18"/>
        <v>17588</v>
      </c>
    </row>
    <row r="91" spans="1:8" ht="12.75" customHeight="1">
      <c r="A91" s="67" t="s">
        <v>43</v>
      </c>
      <c r="B91" s="74" t="s">
        <v>329</v>
      </c>
      <c r="C91" s="75">
        <v>1</v>
      </c>
      <c r="D91" s="69">
        <v>0</v>
      </c>
      <c r="E91" s="70">
        <v>0</v>
      </c>
      <c r="F91" s="71">
        <f>F92</f>
        <v>17588</v>
      </c>
      <c r="G91" s="71">
        <f t="shared" si="18"/>
        <v>17588</v>
      </c>
      <c r="H91" s="71">
        <f t="shared" si="18"/>
        <v>17588</v>
      </c>
    </row>
    <row r="92" spans="1:8" ht="24.75" customHeight="1">
      <c r="A92" s="72" t="s">
        <v>179</v>
      </c>
      <c r="B92" s="68" t="s">
        <v>329</v>
      </c>
      <c r="C92" s="54">
        <v>1</v>
      </c>
      <c r="D92" s="54">
        <v>6</v>
      </c>
      <c r="E92" s="37">
        <v>0</v>
      </c>
      <c r="F92" s="38">
        <f>F93</f>
        <v>17588</v>
      </c>
      <c r="G92" s="38">
        <f t="shared" si="18"/>
        <v>17588</v>
      </c>
      <c r="H92" s="38">
        <f t="shared" si="18"/>
        <v>17588</v>
      </c>
    </row>
    <row r="93" spans="1:8" ht="13.5" customHeight="1">
      <c r="A93" s="73" t="s">
        <v>40</v>
      </c>
      <c r="B93" s="68" t="s">
        <v>329</v>
      </c>
      <c r="C93" s="54">
        <v>1</v>
      </c>
      <c r="D93" s="54">
        <v>6</v>
      </c>
      <c r="E93" s="55">
        <v>540</v>
      </c>
      <c r="F93" s="56">
        <f>'прил 5...'!G38</f>
        <v>17588</v>
      </c>
      <c r="G93" s="56">
        <f>'прил 5...'!H38</f>
        <v>17588</v>
      </c>
      <c r="H93" s="56">
        <f>'прил 5...'!I38</f>
        <v>17588</v>
      </c>
    </row>
    <row r="94" spans="1:8" ht="46.5" customHeight="1">
      <c r="A94" s="63" t="s">
        <v>322</v>
      </c>
      <c r="B94" s="59" t="s">
        <v>324</v>
      </c>
      <c r="C94" s="64">
        <v>0</v>
      </c>
      <c r="D94" s="64">
        <v>0</v>
      </c>
      <c r="E94" s="65">
        <v>0</v>
      </c>
      <c r="F94" s="66">
        <f>F95</f>
        <v>28710</v>
      </c>
      <c r="G94" s="66">
        <f t="shared" ref="G94:H96" si="19">G95</f>
        <v>28710</v>
      </c>
      <c r="H94" s="66">
        <f t="shared" si="19"/>
        <v>28710</v>
      </c>
    </row>
    <row r="95" spans="1:8" ht="13.5" customHeight="1">
      <c r="A95" s="67" t="s">
        <v>43</v>
      </c>
      <c r="B95" s="68" t="s">
        <v>324</v>
      </c>
      <c r="C95" s="54">
        <v>1</v>
      </c>
      <c r="D95" s="69">
        <v>0</v>
      </c>
      <c r="E95" s="70">
        <v>0</v>
      </c>
      <c r="F95" s="71">
        <f>F96</f>
        <v>28710</v>
      </c>
      <c r="G95" s="71">
        <f t="shared" si="19"/>
        <v>28710</v>
      </c>
      <c r="H95" s="71">
        <f t="shared" si="19"/>
        <v>28710</v>
      </c>
    </row>
    <row r="96" spans="1:8" ht="27" customHeight="1">
      <c r="A96" s="72" t="s">
        <v>47</v>
      </c>
      <c r="B96" s="68" t="s">
        <v>324</v>
      </c>
      <c r="C96" s="54">
        <v>1</v>
      </c>
      <c r="D96" s="54">
        <v>4</v>
      </c>
      <c r="E96" s="37">
        <v>0</v>
      </c>
      <c r="F96" s="38">
        <f>F97</f>
        <v>28710</v>
      </c>
      <c r="G96" s="38">
        <f t="shared" si="19"/>
        <v>28710</v>
      </c>
      <c r="H96" s="38">
        <f t="shared" si="19"/>
        <v>28710</v>
      </c>
    </row>
    <row r="97" spans="1:9" ht="15" customHeight="1">
      <c r="A97" s="73" t="s">
        <v>40</v>
      </c>
      <c r="B97" s="68" t="s">
        <v>324</v>
      </c>
      <c r="C97" s="54">
        <v>1</v>
      </c>
      <c r="D97" s="54">
        <v>4</v>
      </c>
      <c r="E97" s="55">
        <v>540</v>
      </c>
      <c r="F97" s="56">
        <f>'прил 5...'!G32</f>
        <v>28710</v>
      </c>
      <c r="G97" s="56">
        <f>'прил 5...'!H32</f>
        <v>28710</v>
      </c>
      <c r="H97" s="56">
        <f>'прил 5...'!I32</f>
        <v>28710</v>
      </c>
    </row>
    <row r="98" spans="1:9" ht="15.75" customHeight="1">
      <c r="A98" s="164" t="s">
        <v>261</v>
      </c>
      <c r="B98" s="122" t="s">
        <v>303</v>
      </c>
      <c r="C98" s="36" t="s">
        <v>303</v>
      </c>
      <c r="D98" s="36" t="s">
        <v>303</v>
      </c>
      <c r="E98" s="37" t="s">
        <v>303</v>
      </c>
      <c r="F98" s="38">
        <f>F8+F9</f>
        <v>3833307.97</v>
      </c>
      <c r="G98" s="38">
        <f>G8+G9</f>
        <v>3898900.65</v>
      </c>
      <c r="H98" s="38">
        <f>H8+H9</f>
        <v>4134260</v>
      </c>
    </row>
    <row r="99" spans="1:9">
      <c r="F99" s="77"/>
      <c r="G99" s="77"/>
      <c r="H99" s="77"/>
      <c r="I99" s="77"/>
    </row>
  </sheetData>
  <mergeCells count="1">
    <mergeCell ref="A5:H5"/>
  </mergeCells>
  <pageMargins left="0.25" right="0.25" top="0.75" bottom="0.75" header="0.3" footer="0.3"/>
  <pageSetup paperSize="9" scale="9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14"/>
  <sheetViews>
    <sheetView workbookViewId="0">
      <selection activeCell="A10" sqref="A10:E10"/>
    </sheetView>
  </sheetViews>
  <sheetFormatPr defaultRowHeight="11.25"/>
  <cols>
    <col min="1" max="1" width="9.140625" style="199"/>
    <col min="2" max="2" width="27" style="199" customWidth="1"/>
    <col min="3" max="3" width="17.28515625" style="199" customWidth="1"/>
    <col min="4" max="4" width="14.42578125" style="199" customWidth="1"/>
    <col min="5" max="5" width="16.42578125" style="199" customWidth="1"/>
    <col min="6" max="16384" width="9.140625" style="199"/>
  </cols>
  <sheetData>
    <row r="1" spans="1:9">
      <c r="C1" s="200"/>
      <c r="D1" s="254" t="s">
        <v>262</v>
      </c>
      <c r="E1" s="254"/>
    </row>
    <row r="2" spans="1:9">
      <c r="C2" s="200"/>
      <c r="D2" s="254" t="str">
        <f>'прил 1...'!E2</f>
        <v>к решению Совета депутатов</v>
      </c>
      <c r="E2" s="254"/>
    </row>
    <row r="3" spans="1:9">
      <c r="C3" s="200"/>
      <c r="D3" s="254" t="str">
        <f>'прил 1...'!E3</f>
        <v xml:space="preserve"> Старосокулакского сельсовета </v>
      </c>
      <c r="E3" s="254"/>
    </row>
    <row r="4" spans="1:9">
      <c r="B4" s="255"/>
      <c r="C4" s="255"/>
      <c r="D4" s="254" t="str">
        <f>'прил 1...'!E4</f>
        <v>от ____ года № ___</v>
      </c>
      <c r="E4" s="254"/>
    </row>
    <row r="5" spans="1:9">
      <c r="B5" s="255"/>
      <c r="C5" s="255"/>
    </row>
    <row r="6" spans="1:9" ht="65.25" customHeight="1">
      <c r="A6" s="253" t="s">
        <v>351</v>
      </c>
      <c r="B6" s="253"/>
      <c r="C6" s="253"/>
      <c r="D6" s="253"/>
      <c r="E6" s="253"/>
    </row>
    <row r="7" spans="1:9">
      <c r="A7" s="201"/>
      <c r="B7" s="201"/>
      <c r="C7" s="201"/>
    </row>
    <row r="8" spans="1:9">
      <c r="A8" s="201"/>
      <c r="B8" s="201"/>
      <c r="E8" s="202" t="s">
        <v>317</v>
      </c>
      <c r="F8" s="202"/>
      <c r="G8" s="202"/>
      <c r="H8" s="202"/>
      <c r="I8" s="202"/>
    </row>
    <row r="9" spans="1:9">
      <c r="A9" s="201"/>
      <c r="B9" s="201"/>
      <c r="E9" s="201"/>
    </row>
    <row r="10" spans="1:9" ht="76.5" customHeight="1">
      <c r="A10" s="253" t="s">
        <v>362</v>
      </c>
      <c r="B10" s="253"/>
      <c r="C10" s="253"/>
      <c r="D10" s="253"/>
      <c r="E10" s="253"/>
    </row>
    <row r="11" spans="1:9">
      <c r="A11" s="201"/>
      <c r="B11" s="201"/>
      <c r="C11" s="201"/>
      <c r="D11" s="201"/>
      <c r="E11" s="203" t="s">
        <v>55</v>
      </c>
    </row>
    <row r="12" spans="1:9">
      <c r="A12" s="204" t="s">
        <v>90</v>
      </c>
      <c r="B12" s="205" t="s">
        <v>205</v>
      </c>
      <c r="C12" s="206" t="str">
        <f>'прил 1...'!C9</f>
        <v>2026 год</v>
      </c>
      <c r="D12" s="206" t="str">
        <f>'прил 1...'!D9</f>
        <v>2027 год</v>
      </c>
      <c r="E12" s="206" t="str">
        <f>'прил 1...'!E9</f>
        <v>2028 год</v>
      </c>
    </row>
    <row r="13" spans="1:9">
      <c r="A13" s="207" t="s">
        <v>91</v>
      </c>
      <c r="B13" s="208" t="s">
        <v>241</v>
      </c>
      <c r="C13" s="209">
        <f>'прил 5...'!G98</f>
        <v>927600</v>
      </c>
      <c r="D13" s="209">
        <f>'прил 5...'!H98</f>
        <v>1127300</v>
      </c>
      <c r="E13" s="209">
        <f>'прил 5...'!I98</f>
        <v>1127300</v>
      </c>
    </row>
    <row r="14" spans="1:9">
      <c r="A14" s="205" t="s">
        <v>303</v>
      </c>
      <c r="B14" s="207" t="s">
        <v>201</v>
      </c>
      <c r="C14" s="209">
        <f>SUM(C13:C13)</f>
        <v>927600</v>
      </c>
      <c r="D14" s="209">
        <f>SUM(D13:D13)</f>
        <v>1127300</v>
      </c>
      <c r="E14" s="209">
        <f>SUM(E13:E13)</f>
        <v>1127300</v>
      </c>
    </row>
  </sheetData>
  <mergeCells count="8">
    <mergeCell ref="A6:E6"/>
    <mergeCell ref="A10:E10"/>
    <mergeCell ref="D1:E1"/>
    <mergeCell ref="D2:E2"/>
    <mergeCell ref="D3:E3"/>
    <mergeCell ref="B4:C4"/>
    <mergeCell ref="D4:E4"/>
    <mergeCell ref="B5:C5"/>
  </mergeCells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14"/>
  <sheetViews>
    <sheetView workbookViewId="0">
      <selection activeCell="E20" sqref="E20"/>
    </sheetView>
  </sheetViews>
  <sheetFormatPr defaultRowHeight="11.25"/>
  <cols>
    <col min="1" max="1" width="9.140625" style="199"/>
    <col min="2" max="2" width="27" style="199" customWidth="1"/>
    <col min="3" max="3" width="17.28515625" style="199" customWidth="1"/>
    <col min="4" max="4" width="14.42578125" style="199" customWidth="1"/>
    <col min="5" max="5" width="16.42578125" style="199" customWidth="1"/>
    <col min="6" max="16384" width="9.140625" style="199"/>
  </cols>
  <sheetData>
    <row r="1" spans="1:9">
      <c r="C1" s="200"/>
      <c r="D1" s="254" t="s">
        <v>262</v>
      </c>
      <c r="E1" s="254"/>
    </row>
    <row r="2" spans="1:9">
      <c r="C2" s="200"/>
      <c r="D2" s="254" t="str">
        <f>'прил 1...'!E2</f>
        <v>к решению Совета депутатов</v>
      </c>
      <c r="E2" s="254"/>
    </row>
    <row r="3" spans="1:9">
      <c r="C3" s="200"/>
      <c r="D3" s="254" t="str">
        <f>'прил 1...'!E3</f>
        <v xml:space="preserve"> Старосокулакского сельсовета </v>
      </c>
      <c r="E3" s="254"/>
    </row>
    <row r="4" spans="1:9">
      <c r="B4" s="255"/>
      <c r="C4" s="255"/>
      <c r="D4" s="254" t="str">
        <f>'прил 1...'!E4</f>
        <v>от ____ года № ___</v>
      </c>
      <c r="E4" s="254"/>
    </row>
    <row r="5" spans="1:9">
      <c r="B5" s="255"/>
      <c r="C5" s="255"/>
    </row>
    <row r="6" spans="1:9" ht="65.25" customHeight="1">
      <c r="A6" s="253" t="s">
        <v>351</v>
      </c>
      <c r="B6" s="253"/>
      <c r="C6" s="253"/>
      <c r="D6" s="253"/>
      <c r="E6" s="253"/>
    </row>
    <row r="7" spans="1:9">
      <c r="A7" s="201"/>
      <c r="B7" s="201"/>
      <c r="C7" s="201"/>
    </row>
    <row r="8" spans="1:9">
      <c r="A8" s="201"/>
      <c r="B8" s="201"/>
      <c r="E8" s="202" t="s">
        <v>318</v>
      </c>
      <c r="F8" s="202"/>
      <c r="G8" s="202"/>
      <c r="H8" s="202"/>
      <c r="I8" s="202"/>
    </row>
    <row r="9" spans="1:9">
      <c r="A9" s="201"/>
      <c r="B9" s="201"/>
      <c r="E9" s="201"/>
    </row>
    <row r="10" spans="1:9" ht="76.5" customHeight="1">
      <c r="A10" s="253" t="s">
        <v>363</v>
      </c>
      <c r="B10" s="253"/>
      <c r="C10" s="253"/>
      <c r="D10" s="253"/>
      <c r="E10" s="253"/>
    </row>
    <row r="11" spans="1:9">
      <c r="A11" s="201"/>
      <c r="B11" s="201"/>
      <c r="C11" s="201"/>
      <c r="D11" s="201"/>
      <c r="E11" s="203" t="s">
        <v>55</v>
      </c>
    </row>
    <row r="12" spans="1:9">
      <c r="A12" s="204" t="s">
        <v>90</v>
      </c>
      <c r="B12" s="205" t="s">
        <v>205</v>
      </c>
      <c r="C12" s="206" t="str">
        <f>'прил 1...'!C9</f>
        <v>2026 год</v>
      </c>
      <c r="D12" s="206" t="str">
        <f>'прил 1...'!D9</f>
        <v>2027 год</v>
      </c>
      <c r="E12" s="206" t="str">
        <f>'прил 1...'!E9</f>
        <v>2028 год</v>
      </c>
    </row>
    <row r="13" spans="1:9">
      <c r="A13" s="207" t="s">
        <v>91</v>
      </c>
      <c r="B13" s="208" t="s">
        <v>241</v>
      </c>
      <c r="C13" s="209">
        <f>'прил 5...'!G38</f>
        <v>17588</v>
      </c>
      <c r="D13" s="209">
        <f>'прил 5...'!H38</f>
        <v>17588</v>
      </c>
      <c r="E13" s="209">
        <f>'прил 5...'!I38</f>
        <v>17588</v>
      </c>
    </row>
    <row r="14" spans="1:9">
      <c r="A14" s="205" t="s">
        <v>303</v>
      </c>
      <c r="B14" s="207" t="s">
        <v>201</v>
      </c>
      <c r="C14" s="209">
        <f>SUM(C13:C13)</f>
        <v>17588</v>
      </c>
      <c r="D14" s="209">
        <f>SUM(D13:D13)</f>
        <v>17588</v>
      </c>
      <c r="E14" s="209">
        <f>SUM(E13:E13)</f>
        <v>17588</v>
      </c>
    </row>
  </sheetData>
  <mergeCells count="8">
    <mergeCell ref="A6:E6"/>
    <mergeCell ref="A10:E10"/>
    <mergeCell ref="D1:E1"/>
    <mergeCell ref="D2:E2"/>
    <mergeCell ref="D3:E3"/>
    <mergeCell ref="B4:C4"/>
    <mergeCell ref="D4:E4"/>
    <mergeCell ref="B5:C5"/>
  </mergeCells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I14"/>
  <sheetViews>
    <sheetView workbookViewId="0">
      <selection activeCell="D13" sqref="D13:E13"/>
    </sheetView>
  </sheetViews>
  <sheetFormatPr defaultRowHeight="11.25"/>
  <cols>
    <col min="1" max="1" width="9.140625" style="199"/>
    <col min="2" max="2" width="27" style="199" customWidth="1"/>
    <col min="3" max="3" width="17.28515625" style="199" customWidth="1"/>
    <col min="4" max="4" width="14.42578125" style="199" customWidth="1"/>
    <col min="5" max="5" width="16.42578125" style="199" customWidth="1"/>
    <col min="6" max="16384" width="9.140625" style="199"/>
  </cols>
  <sheetData>
    <row r="1" spans="1:9">
      <c r="C1" s="200"/>
      <c r="D1" s="254" t="s">
        <v>262</v>
      </c>
      <c r="E1" s="254"/>
    </row>
    <row r="2" spans="1:9">
      <c r="C2" s="200"/>
      <c r="D2" s="254" t="str">
        <f>'прил 1...'!E2</f>
        <v>к решению Совета депутатов</v>
      </c>
      <c r="E2" s="254"/>
    </row>
    <row r="3" spans="1:9">
      <c r="C3" s="200"/>
      <c r="D3" s="254" t="str">
        <f>'прил 1...'!E3</f>
        <v xml:space="preserve"> Старосокулакского сельсовета </v>
      </c>
      <c r="E3" s="254"/>
    </row>
    <row r="4" spans="1:9">
      <c r="B4" s="255"/>
      <c r="C4" s="255"/>
      <c r="D4" s="254" t="str">
        <f>'прил 1...'!E4</f>
        <v>от ____ года № ___</v>
      </c>
      <c r="E4" s="254"/>
    </row>
    <row r="5" spans="1:9">
      <c r="B5" s="255"/>
      <c r="C5" s="255"/>
    </row>
    <row r="6" spans="1:9" ht="65.25" customHeight="1">
      <c r="A6" s="253" t="s">
        <v>351</v>
      </c>
      <c r="B6" s="253"/>
      <c r="C6" s="253"/>
      <c r="D6" s="253"/>
      <c r="E6" s="253"/>
    </row>
    <row r="7" spans="1:9">
      <c r="A7" s="201"/>
      <c r="B7" s="201"/>
      <c r="C7" s="201"/>
    </row>
    <row r="8" spans="1:9">
      <c r="A8" s="201"/>
      <c r="B8" s="201"/>
      <c r="E8" s="202" t="s">
        <v>319</v>
      </c>
      <c r="F8" s="202"/>
      <c r="G8" s="202"/>
      <c r="H8" s="202"/>
      <c r="I8" s="202"/>
    </row>
    <row r="9" spans="1:9">
      <c r="A9" s="201"/>
      <c r="B9" s="201"/>
      <c r="E9" s="201"/>
    </row>
    <row r="10" spans="1:9" ht="76.5" customHeight="1">
      <c r="A10" s="253" t="s">
        <v>364</v>
      </c>
      <c r="B10" s="253"/>
      <c r="C10" s="253"/>
      <c r="D10" s="253"/>
      <c r="E10" s="253"/>
    </row>
    <row r="11" spans="1:9">
      <c r="A11" s="201"/>
      <c r="B11" s="201"/>
      <c r="C11" s="201"/>
      <c r="D11" s="201"/>
      <c r="E11" s="203" t="s">
        <v>55</v>
      </c>
    </row>
    <row r="12" spans="1:9">
      <c r="A12" s="204" t="s">
        <v>90</v>
      </c>
      <c r="B12" s="205" t="s">
        <v>205</v>
      </c>
      <c r="C12" s="206" t="str">
        <f>'прил 1...'!C9</f>
        <v>2026 год</v>
      </c>
      <c r="D12" s="206" t="str">
        <f>'прил 1...'!D9</f>
        <v>2027 год</v>
      </c>
      <c r="E12" s="206" t="str">
        <f>'прил 1...'!E9</f>
        <v>2028 год</v>
      </c>
    </row>
    <row r="13" spans="1:9">
      <c r="A13" s="207" t="s">
        <v>91</v>
      </c>
      <c r="B13" s="208" t="s">
        <v>241</v>
      </c>
      <c r="C13" s="244">
        <f>'прил 5...'!G30</f>
        <v>27700</v>
      </c>
      <c r="D13" s="244">
        <f>'прил 5...'!H30</f>
        <v>27700</v>
      </c>
      <c r="E13" s="244">
        <f>'прил 5...'!I30</f>
        <v>27700</v>
      </c>
    </row>
    <row r="14" spans="1:9">
      <c r="A14" s="205" t="s">
        <v>303</v>
      </c>
      <c r="B14" s="207" t="s">
        <v>201</v>
      </c>
      <c r="C14" s="209">
        <f>SUM(C13:C13)</f>
        <v>27700</v>
      </c>
      <c r="D14" s="209">
        <f>SUM(D13:D13)</f>
        <v>27700</v>
      </c>
      <c r="E14" s="209">
        <f>SUM(E13:E13)</f>
        <v>27700</v>
      </c>
    </row>
  </sheetData>
  <mergeCells count="8">
    <mergeCell ref="A6:E6"/>
    <mergeCell ref="A10:E10"/>
    <mergeCell ref="D1:E1"/>
    <mergeCell ref="D2:E2"/>
    <mergeCell ref="D3:E3"/>
    <mergeCell ref="B4:C4"/>
    <mergeCell ref="D4:E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1:I14"/>
  <sheetViews>
    <sheetView workbookViewId="0">
      <selection activeCell="E9" sqref="E9"/>
    </sheetView>
  </sheetViews>
  <sheetFormatPr defaultRowHeight="11.25"/>
  <cols>
    <col min="1" max="1" width="9.140625" style="199"/>
    <col min="2" max="2" width="27" style="199" customWidth="1"/>
    <col min="3" max="3" width="17.28515625" style="199" customWidth="1"/>
    <col min="4" max="4" width="14.42578125" style="199" customWidth="1"/>
    <col min="5" max="5" width="16.42578125" style="199" customWidth="1"/>
    <col min="6" max="16384" width="9.140625" style="199"/>
  </cols>
  <sheetData>
    <row r="1" spans="1:9">
      <c r="C1" s="200"/>
      <c r="D1" s="254" t="s">
        <v>262</v>
      </c>
      <c r="E1" s="254"/>
    </row>
    <row r="2" spans="1:9">
      <c r="C2" s="200"/>
      <c r="D2" s="254" t="str">
        <f>'прил 1...'!E2</f>
        <v>к решению Совета депутатов</v>
      </c>
      <c r="E2" s="254"/>
    </row>
    <row r="3" spans="1:9">
      <c r="C3" s="200"/>
      <c r="D3" s="254" t="str">
        <f>'прил 1...'!E3</f>
        <v xml:space="preserve"> Старосокулакского сельсовета </v>
      </c>
      <c r="E3" s="254"/>
    </row>
    <row r="4" spans="1:9">
      <c r="B4" s="255"/>
      <c r="C4" s="255"/>
      <c r="D4" s="254" t="str">
        <f>'прил 1...'!E4</f>
        <v>от ____ года № ___</v>
      </c>
      <c r="E4" s="254"/>
    </row>
    <row r="5" spans="1:9">
      <c r="B5" s="255"/>
      <c r="C5" s="255"/>
    </row>
    <row r="6" spans="1:9" ht="65.25" customHeight="1">
      <c r="A6" s="253" t="s">
        <v>351</v>
      </c>
      <c r="B6" s="253"/>
      <c r="C6" s="253"/>
      <c r="D6" s="253"/>
      <c r="E6" s="253"/>
    </row>
    <row r="7" spans="1:9">
      <c r="A7" s="201"/>
      <c r="B7" s="201"/>
      <c r="C7" s="201"/>
    </row>
    <row r="8" spans="1:9">
      <c r="A8" s="201"/>
      <c r="B8" s="201"/>
      <c r="E8" s="202" t="s">
        <v>320</v>
      </c>
      <c r="F8" s="202"/>
      <c r="G8" s="202"/>
      <c r="H8" s="202"/>
      <c r="I8" s="202"/>
    </row>
    <row r="9" spans="1:9">
      <c r="A9" s="201"/>
      <c r="B9" s="201"/>
      <c r="E9" s="201"/>
    </row>
    <row r="10" spans="1:9" ht="76.5" customHeight="1">
      <c r="A10" s="253" t="s">
        <v>365</v>
      </c>
      <c r="B10" s="253"/>
      <c r="C10" s="253"/>
      <c r="D10" s="253"/>
      <c r="E10" s="253"/>
    </row>
    <row r="11" spans="1:9">
      <c r="A11" s="201"/>
      <c r="B11" s="201"/>
      <c r="C11" s="201"/>
      <c r="D11" s="201"/>
      <c r="E11" s="203" t="s">
        <v>55</v>
      </c>
    </row>
    <row r="12" spans="1:9">
      <c r="A12" s="204" t="s">
        <v>90</v>
      </c>
      <c r="B12" s="205" t="s">
        <v>205</v>
      </c>
      <c r="C12" s="206" t="str">
        <f>'прил 1...'!C9</f>
        <v>2026 год</v>
      </c>
      <c r="D12" s="206" t="str">
        <f>'прил 1...'!D9</f>
        <v>2027 год</v>
      </c>
      <c r="E12" s="206" t="str">
        <f>'прил 1...'!E9</f>
        <v>2028 год</v>
      </c>
    </row>
    <row r="13" spans="1:9">
      <c r="A13" s="207" t="s">
        <v>91</v>
      </c>
      <c r="B13" s="208" t="s">
        <v>241</v>
      </c>
      <c r="C13" s="209">
        <f>'Прил ..2'!C54</f>
        <v>222100</v>
      </c>
      <c r="D13" s="209">
        <v>0</v>
      </c>
      <c r="E13" s="209">
        <v>0</v>
      </c>
    </row>
    <row r="14" spans="1:9">
      <c r="A14" s="205" t="s">
        <v>303</v>
      </c>
      <c r="B14" s="207" t="s">
        <v>201</v>
      </c>
      <c r="C14" s="209">
        <f>SUM(C13:C13)</f>
        <v>222100</v>
      </c>
      <c r="D14" s="209">
        <f>SUM(D13:D13)</f>
        <v>0</v>
      </c>
      <c r="E14" s="209">
        <f>SUM(E13:E13)</f>
        <v>0</v>
      </c>
    </row>
  </sheetData>
  <mergeCells count="8">
    <mergeCell ref="A6:E6"/>
    <mergeCell ref="A10:E10"/>
    <mergeCell ref="D1:E1"/>
    <mergeCell ref="D2:E2"/>
    <mergeCell ref="D3:E3"/>
    <mergeCell ref="B4:C4"/>
    <mergeCell ref="D4:E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I14"/>
  <sheetViews>
    <sheetView topLeftCell="A4" workbookViewId="0">
      <selection activeCell="M37" sqref="M37"/>
    </sheetView>
  </sheetViews>
  <sheetFormatPr defaultRowHeight="11.25"/>
  <cols>
    <col min="1" max="1" width="9.140625" style="199"/>
    <col min="2" max="2" width="27" style="199" customWidth="1"/>
    <col min="3" max="3" width="17.28515625" style="199" customWidth="1"/>
    <col min="4" max="4" width="14.42578125" style="199" customWidth="1"/>
    <col min="5" max="5" width="16.42578125" style="199" customWidth="1"/>
    <col min="6" max="16384" width="9.140625" style="199"/>
  </cols>
  <sheetData>
    <row r="1" spans="1:9">
      <c r="C1" s="200"/>
      <c r="D1" s="254" t="s">
        <v>262</v>
      </c>
      <c r="E1" s="254"/>
    </row>
    <row r="2" spans="1:9">
      <c r="C2" s="200"/>
      <c r="D2" s="254" t="str">
        <f>'прил 1...'!E2</f>
        <v>к решению Совета депутатов</v>
      </c>
      <c r="E2" s="254"/>
    </row>
    <row r="3" spans="1:9">
      <c r="C3" s="200"/>
      <c r="D3" s="254" t="str">
        <f>'прил 1...'!E3</f>
        <v xml:space="preserve"> Старосокулакского сельсовета </v>
      </c>
      <c r="E3" s="254"/>
    </row>
    <row r="4" spans="1:9">
      <c r="B4" s="255"/>
      <c r="C4" s="255"/>
      <c r="D4" s="254" t="str">
        <f>'прил 1...'!E4</f>
        <v>от ____ года № ___</v>
      </c>
      <c r="E4" s="254"/>
    </row>
    <row r="5" spans="1:9">
      <c r="B5" s="255"/>
      <c r="C5" s="255"/>
    </row>
    <row r="6" spans="1:9" ht="65.25" customHeight="1">
      <c r="A6" s="253" t="s">
        <v>351</v>
      </c>
      <c r="B6" s="253"/>
      <c r="C6" s="253"/>
      <c r="D6" s="253"/>
      <c r="E6" s="253"/>
    </row>
    <row r="7" spans="1:9">
      <c r="A7" s="201"/>
      <c r="B7" s="201"/>
      <c r="C7" s="201"/>
    </row>
    <row r="8" spans="1:9">
      <c r="A8" s="201"/>
      <c r="B8" s="201"/>
      <c r="E8" s="202" t="s">
        <v>369</v>
      </c>
      <c r="F8" s="202"/>
      <c r="G8" s="202"/>
      <c r="H8" s="202"/>
      <c r="I8" s="202"/>
    </row>
    <row r="9" spans="1:9">
      <c r="A9" s="201"/>
      <c r="B9" s="201"/>
      <c r="E9" s="201"/>
    </row>
    <row r="10" spans="1:9" ht="96.75" customHeight="1">
      <c r="A10" s="253" t="s">
        <v>366</v>
      </c>
      <c r="B10" s="253"/>
      <c r="C10" s="253"/>
      <c r="D10" s="253"/>
      <c r="E10" s="253"/>
    </row>
    <row r="11" spans="1:9">
      <c r="A11" s="201"/>
      <c r="B11" s="201"/>
      <c r="C11" s="201"/>
      <c r="D11" s="201"/>
      <c r="E11" s="203" t="s">
        <v>55</v>
      </c>
    </row>
    <row r="12" spans="1:9">
      <c r="A12" s="204" t="s">
        <v>90</v>
      </c>
      <c r="B12" s="205" t="s">
        <v>205</v>
      </c>
      <c r="C12" s="206" t="str">
        <f>'прил 1...'!C9</f>
        <v>2026 год</v>
      </c>
      <c r="D12" s="206" t="str">
        <f>'прил 1...'!D9</f>
        <v>2027 год</v>
      </c>
      <c r="E12" s="206" t="str">
        <f>'прил 1...'!E9</f>
        <v>2028 год</v>
      </c>
    </row>
    <row r="13" spans="1:9">
      <c r="A13" s="207" t="s">
        <v>91</v>
      </c>
      <c r="B13" s="208" t="s">
        <v>241</v>
      </c>
      <c r="C13" s="209">
        <f>'прил 5...'!G32</f>
        <v>28710</v>
      </c>
      <c r="D13" s="209">
        <f>'прил 5...'!H32</f>
        <v>28710</v>
      </c>
      <c r="E13" s="209">
        <f>'прил 5...'!I32</f>
        <v>28710</v>
      </c>
    </row>
    <row r="14" spans="1:9">
      <c r="A14" s="205" t="s">
        <v>303</v>
      </c>
      <c r="B14" s="207" t="s">
        <v>201</v>
      </c>
      <c r="C14" s="209">
        <f>SUM(C13:C13)</f>
        <v>28710</v>
      </c>
      <c r="D14" s="209">
        <f>SUM(D13:D13)</f>
        <v>28710</v>
      </c>
      <c r="E14" s="209">
        <f>SUM(E13:E13)</f>
        <v>28710</v>
      </c>
    </row>
  </sheetData>
  <mergeCells count="8">
    <mergeCell ref="A6:E6"/>
    <mergeCell ref="A10:E10"/>
    <mergeCell ref="D1:E1"/>
    <mergeCell ref="D2:E2"/>
    <mergeCell ref="D3:E3"/>
    <mergeCell ref="B4:C4"/>
    <mergeCell ref="D4:E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C42"/>
  <sheetViews>
    <sheetView tabSelected="1" zoomScaleNormal="100" workbookViewId="0">
      <selection activeCell="G11" sqref="G11"/>
    </sheetView>
  </sheetViews>
  <sheetFormatPr defaultRowHeight="11.25"/>
  <cols>
    <col min="1" max="1" width="6.85546875" style="199" customWidth="1"/>
    <col min="2" max="2" width="70.7109375" style="199" customWidth="1"/>
    <col min="3" max="3" width="16.42578125" style="199" customWidth="1"/>
    <col min="4" max="16384" width="9.140625" style="199"/>
  </cols>
  <sheetData>
    <row r="1" spans="1:3">
      <c r="A1" s="210"/>
      <c r="B1" s="211"/>
      <c r="C1" s="212" t="s">
        <v>262</v>
      </c>
    </row>
    <row r="2" spans="1:3">
      <c r="A2" s="210"/>
      <c r="B2" s="211"/>
      <c r="C2" s="212" t="str">
        <f>'прил 1...'!E2</f>
        <v>к решению Совета депутатов</v>
      </c>
    </row>
    <row r="3" spans="1:3">
      <c r="A3" s="210"/>
      <c r="B3" s="211"/>
      <c r="C3" s="212" t="str">
        <f>'прил 1...'!E3</f>
        <v xml:space="preserve"> Старосокулакского сельсовета </v>
      </c>
    </row>
    <row r="4" spans="1:3">
      <c r="A4" s="213"/>
      <c r="B4" s="211"/>
      <c r="C4" s="212" t="str">
        <f>'прил 1...'!E4</f>
        <v>от ____ года № ___</v>
      </c>
    </row>
    <row r="5" spans="1:3">
      <c r="A5" s="213"/>
      <c r="B5" s="213"/>
      <c r="C5" s="214"/>
    </row>
    <row r="6" spans="1:3" ht="15.75">
      <c r="A6" s="256" t="s">
        <v>368</v>
      </c>
      <c r="B6" s="256"/>
      <c r="C6" s="256"/>
    </row>
    <row r="7" spans="1:3">
      <c r="A7" s="215"/>
      <c r="B7" s="215"/>
      <c r="C7" s="216"/>
    </row>
    <row r="8" spans="1:3" ht="22.5">
      <c r="A8" s="217" t="s">
        <v>206</v>
      </c>
      <c r="B8" s="218" t="s">
        <v>0</v>
      </c>
      <c r="C8" s="243" t="s">
        <v>367</v>
      </c>
    </row>
    <row r="9" spans="1:3">
      <c r="A9" s="219">
        <v>1</v>
      </c>
      <c r="B9" s="219">
        <v>2</v>
      </c>
      <c r="C9" s="218">
        <v>3</v>
      </c>
    </row>
    <row r="10" spans="1:3" ht="21.75" customHeight="1">
      <c r="A10" s="220">
        <v>1</v>
      </c>
      <c r="B10" s="221" t="s">
        <v>314</v>
      </c>
      <c r="C10" s="233">
        <f>('прил 5...'!G16+'прил 5...'!G24)/1000</f>
        <v>231.85718</v>
      </c>
    </row>
    <row r="11" spans="1:3" ht="21.75" customHeight="1">
      <c r="A11" s="220" t="s">
        <v>207</v>
      </c>
      <c r="B11" s="221" t="s">
        <v>208</v>
      </c>
      <c r="C11" s="222">
        <f>C10-C24</f>
        <v>128.13718</v>
      </c>
    </row>
    <row r="12" spans="1:3" ht="21.75" customHeight="1">
      <c r="A12" s="220" t="s">
        <v>209</v>
      </c>
      <c r="B12" s="223" t="s">
        <v>210</v>
      </c>
      <c r="C12" s="222"/>
    </row>
    <row r="13" spans="1:3" ht="21.75" customHeight="1">
      <c r="A13" s="220" t="s">
        <v>211</v>
      </c>
      <c r="B13" s="223" t="s">
        <v>212</v>
      </c>
      <c r="C13" s="222"/>
    </row>
    <row r="14" spans="1:3" ht="21.75" customHeight="1">
      <c r="A14" s="224" t="s">
        <v>213</v>
      </c>
      <c r="B14" s="223" t="s">
        <v>214</v>
      </c>
      <c r="C14" s="222"/>
    </row>
    <row r="15" spans="1:3" ht="21.75" customHeight="1">
      <c r="A15" s="224"/>
      <c r="B15" s="223" t="s">
        <v>215</v>
      </c>
      <c r="C15" s="222"/>
    </row>
    <row r="16" spans="1:3" ht="21.75" customHeight="1">
      <c r="A16" s="224"/>
      <c r="B16" s="223" t="s">
        <v>216</v>
      </c>
      <c r="C16" s="222"/>
    </row>
    <row r="17" spans="1:3" ht="21.75" customHeight="1">
      <c r="A17" s="224" t="s">
        <v>217</v>
      </c>
      <c r="B17" s="223" t="s">
        <v>218</v>
      </c>
      <c r="C17" s="222"/>
    </row>
    <row r="18" spans="1:3" ht="21.75" customHeight="1">
      <c r="A18" s="224"/>
      <c r="B18" s="223" t="s">
        <v>215</v>
      </c>
      <c r="C18" s="222"/>
    </row>
    <row r="19" spans="1:3" ht="21.75" customHeight="1">
      <c r="A19" s="224"/>
      <c r="B19" s="223" t="s">
        <v>219</v>
      </c>
      <c r="C19" s="222"/>
    </row>
    <row r="20" spans="1:3" ht="21.75" customHeight="1">
      <c r="A20" s="224"/>
      <c r="B20" s="223" t="s">
        <v>220</v>
      </c>
      <c r="C20" s="225"/>
    </row>
    <row r="21" spans="1:3" ht="21.75" customHeight="1">
      <c r="A21" s="220" t="s">
        <v>221</v>
      </c>
      <c r="B21" s="223" t="s">
        <v>222</v>
      </c>
      <c r="C21" s="222"/>
    </row>
    <row r="22" spans="1:3" ht="21.75" customHeight="1">
      <c r="A22" s="220" t="s">
        <v>223</v>
      </c>
      <c r="B22" s="223" t="s">
        <v>224</v>
      </c>
      <c r="C22" s="225">
        <f>C24</f>
        <v>103.72</v>
      </c>
    </row>
    <row r="23" spans="1:3" ht="21.75" customHeight="1">
      <c r="A23" s="220"/>
      <c r="B23" s="223" t="s">
        <v>225</v>
      </c>
      <c r="C23" s="226"/>
    </row>
    <row r="24" spans="1:3" ht="21.75" customHeight="1">
      <c r="A24" s="220"/>
      <c r="B24" s="223" t="s">
        <v>226</v>
      </c>
      <c r="C24" s="227">
        <v>103.72</v>
      </c>
    </row>
    <row r="25" spans="1:3" ht="21.75" customHeight="1">
      <c r="A25" s="220"/>
      <c r="B25" s="223" t="s">
        <v>227</v>
      </c>
      <c r="C25" s="228"/>
    </row>
    <row r="26" spans="1:3" ht="21.75" customHeight="1">
      <c r="A26" s="220" t="s">
        <v>180</v>
      </c>
      <c r="B26" s="223" t="s">
        <v>228</v>
      </c>
      <c r="C26" s="229">
        <f>C27+C38</f>
        <v>1.8</v>
      </c>
    </row>
    <row r="27" spans="1:3" ht="21.75" customHeight="1">
      <c r="A27" s="220" t="s">
        <v>229</v>
      </c>
      <c r="B27" s="223" t="s">
        <v>230</v>
      </c>
      <c r="C27" s="229">
        <v>1.5</v>
      </c>
    </row>
    <row r="28" spans="1:3" ht="21.75" customHeight="1">
      <c r="A28" s="220" t="s">
        <v>231</v>
      </c>
      <c r="B28" s="223" t="s">
        <v>232</v>
      </c>
      <c r="C28" s="229"/>
    </row>
    <row r="29" spans="1:3" ht="21.75" customHeight="1">
      <c r="A29" s="220" t="s">
        <v>233</v>
      </c>
      <c r="B29" s="223" t="s">
        <v>234</v>
      </c>
      <c r="C29" s="229"/>
    </row>
    <row r="30" spans="1:3" ht="21.75" customHeight="1">
      <c r="A30" s="224" t="s">
        <v>235</v>
      </c>
      <c r="B30" s="223" t="s">
        <v>214</v>
      </c>
      <c r="C30" s="229"/>
    </row>
    <row r="31" spans="1:3" ht="21.75" customHeight="1">
      <c r="A31" s="224"/>
      <c r="B31" s="223" t="s">
        <v>215</v>
      </c>
      <c r="C31" s="229"/>
    </row>
    <row r="32" spans="1:3" ht="21.75" customHeight="1">
      <c r="A32" s="224"/>
      <c r="B32" s="223" t="s">
        <v>216</v>
      </c>
      <c r="C32" s="229"/>
    </row>
    <row r="33" spans="1:3" ht="21.75" customHeight="1">
      <c r="A33" s="224" t="s">
        <v>236</v>
      </c>
      <c r="B33" s="223" t="s">
        <v>218</v>
      </c>
      <c r="C33" s="229"/>
    </row>
    <row r="34" spans="1:3" ht="21.75" customHeight="1">
      <c r="A34" s="224"/>
      <c r="B34" s="223" t="s">
        <v>215</v>
      </c>
      <c r="C34" s="229"/>
    </row>
    <row r="35" spans="1:3" ht="21.75" customHeight="1">
      <c r="A35" s="224"/>
      <c r="B35" s="223" t="s">
        <v>219</v>
      </c>
      <c r="C35" s="230"/>
    </row>
    <row r="36" spans="1:3" ht="21.75" customHeight="1">
      <c r="A36" s="224"/>
      <c r="B36" s="223" t="s">
        <v>220</v>
      </c>
      <c r="C36" s="230"/>
    </row>
    <row r="37" spans="1:3" ht="21.75" customHeight="1">
      <c r="A37" s="220" t="s">
        <v>237</v>
      </c>
      <c r="B37" s="231" t="s">
        <v>222</v>
      </c>
      <c r="C37" s="230"/>
    </row>
    <row r="38" spans="1:3" ht="21.75" customHeight="1">
      <c r="A38" s="220" t="s">
        <v>238</v>
      </c>
      <c r="B38" s="231" t="s">
        <v>239</v>
      </c>
      <c r="C38" s="230">
        <f>C40</f>
        <v>0.3</v>
      </c>
    </row>
    <row r="39" spans="1:3" ht="21.75" customHeight="1">
      <c r="A39" s="220"/>
      <c r="B39" s="231" t="s">
        <v>225</v>
      </c>
      <c r="C39" s="230"/>
    </row>
    <row r="40" spans="1:3" ht="21.75" customHeight="1">
      <c r="A40" s="220"/>
      <c r="B40" s="231" t="s">
        <v>226</v>
      </c>
      <c r="C40" s="230">
        <v>0.3</v>
      </c>
    </row>
    <row r="41" spans="1:3" ht="21.75" customHeight="1">
      <c r="A41" s="220"/>
      <c r="B41" s="231" t="s">
        <v>227</v>
      </c>
      <c r="C41" s="230"/>
    </row>
    <row r="42" spans="1:3" ht="21.75" customHeight="1">
      <c r="A42" s="234">
        <v>3</v>
      </c>
      <c r="B42" s="223" t="s">
        <v>253</v>
      </c>
      <c r="C42" s="232">
        <f>('прил 5...'!G71+'прил 5...'!G96)/1000</f>
        <v>606.1688200000001</v>
      </c>
    </row>
  </sheetData>
  <mergeCells count="1">
    <mergeCell ref="A6:C6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"/>
  <sheetViews>
    <sheetView workbookViewId="0">
      <selection activeCell="C17" sqref="C17"/>
    </sheetView>
  </sheetViews>
  <sheetFormatPr defaultRowHeight="12.75"/>
  <cols>
    <col min="1" max="1" width="17.42578125" customWidth="1"/>
    <col min="2" max="2" width="24.5703125" customWidth="1"/>
    <col min="3" max="3" width="73.42578125" customWidth="1"/>
  </cols>
  <sheetData>
    <row r="1" spans="1:3" ht="18.75">
      <c r="C1" s="3" t="s">
        <v>88</v>
      </c>
    </row>
    <row r="2" spans="1:3" ht="18.75">
      <c r="C2" s="3" t="s">
        <v>89</v>
      </c>
    </row>
    <row r="3" spans="1:3" ht="18.75">
      <c r="C3" s="3" t="s">
        <v>160</v>
      </c>
    </row>
    <row r="4" spans="1:3" ht="18.75">
      <c r="C4" s="3" t="s">
        <v>161</v>
      </c>
    </row>
    <row r="5" spans="1:3" ht="18.75">
      <c r="A5" s="4"/>
    </row>
    <row r="6" spans="1:3" ht="18.75">
      <c r="A6" s="4"/>
    </row>
    <row r="7" spans="1:3" ht="18.75">
      <c r="A7" s="247" t="s">
        <v>92</v>
      </c>
      <c r="B7" s="247"/>
      <c r="C7" s="247"/>
    </row>
    <row r="8" spans="1:3" ht="18.75">
      <c r="A8" s="247" t="s">
        <v>93</v>
      </c>
      <c r="B8" s="247"/>
      <c r="C8" s="247"/>
    </row>
    <row r="9" spans="1:3" ht="19.5" thickBot="1">
      <c r="A9" s="1"/>
    </row>
    <row r="10" spans="1:3" ht="25.5" customHeight="1" thickBot="1">
      <c r="A10" s="6" t="s">
        <v>90</v>
      </c>
      <c r="B10" s="7" t="s">
        <v>57</v>
      </c>
      <c r="C10" s="7" t="s">
        <v>56</v>
      </c>
    </row>
    <row r="11" spans="1:3" ht="19.5" thickBot="1">
      <c r="A11" s="8" t="s">
        <v>91</v>
      </c>
      <c r="B11" s="9">
        <v>120</v>
      </c>
      <c r="C11" s="10" t="s">
        <v>159</v>
      </c>
    </row>
    <row r="12" spans="1:3" ht="18.75">
      <c r="A12" s="11"/>
    </row>
  </sheetData>
  <mergeCells count="2"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6"/>
  <sheetViews>
    <sheetView topLeftCell="A7" workbookViewId="0">
      <selection activeCell="C18" sqref="C18"/>
    </sheetView>
  </sheetViews>
  <sheetFormatPr defaultRowHeight="12.75"/>
  <cols>
    <col min="1" max="1" width="16.85546875" customWidth="1"/>
    <col min="2" max="2" width="37.85546875" customWidth="1"/>
    <col min="3" max="3" width="91.5703125" customWidth="1"/>
  </cols>
  <sheetData>
    <row r="1" spans="1:3" ht="18.75">
      <c r="A1" s="4"/>
      <c r="C1" s="20" t="s">
        <v>94</v>
      </c>
    </row>
    <row r="2" spans="1:3" ht="18.75">
      <c r="A2" s="4"/>
      <c r="C2" s="20" t="s">
        <v>89</v>
      </c>
    </row>
    <row r="3" spans="1:3" ht="18.75">
      <c r="A3" s="4" t="s">
        <v>129</v>
      </c>
      <c r="C3" s="20" t="s">
        <v>167</v>
      </c>
    </row>
    <row r="4" spans="1:3" ht="18.75">
      <c r="A4" s="4" t="s">
        <v>130</v>
      </c>
      <c r="C4" s="20" t="s">
        <v>168</v>
      </c>
    </row>
    <row r="5" spans="1:3" ht="18.75">
      <c r="A5" s="4"/>
    </row>
    <row r="6" spans="1:3" ht="18.75" customHeight="1">
      <c r="A6" s="248" t="s">
        <v>95</v>
      </c>
      <c r="B6" s="248"/>
      <c r="C6" s="248"/>
    </row>
    <row r="7" spans="1:3" ht="18.75" customHeight="1">
      <c r="A7" s="248"/>
      <c r="B7" s="248"/>
      <c r="C7" s="248"/>
    </row>
    <row r="8" spans="1:3" ht="15.75" thickBot="1">
      <c r="A8" s="18"/>
      <c r="B8" s="19"/>
      <c r="C8" s="19"/>
    </row>
    <row r="9" spans="1:3" ht="16.5" thickBot="1">
      <c r="A9" s="12" t="s">
        <v>57</v>
      </c>
      <c r="B9" s="13" t="s">
        <v>68</v>
      </c>
      <c r="C9" s="13" t="s">
        <v>56</v>
      </c>
    </row>
    <row r="10" spans="1:3" ht="35.1" customHeight="1" thickBot="1">
      <c r="A10" s="14">
        <v>120</v>
      </c>
      <c r="B10" s="15" t="s">
        <v>96</v>
      </c>
      <c r="C10" s="16" t="s">
        <v>166</v>
      </c>
    </row>
    <row r="11" spans="1:3" ht="68.25" customHeight="1" thickBot="1">
      <c r="A11" s="14">
        <v>120</v>
      </c>
      <c r="B11" s="17" t="s">
        <v>162</v>
      </c>
      <c r="C11" s="17" t="s">
        <v>97</v>
      </c>
    </row>
    <row r="12" spans="1:3" ht="61.5" customHeight="1" thickBot="1">
      <c r="A12" s="14">
        <v>120</v>
      </c>
      <c r="B12" s="17" t="s">
        <v>163</v>
      </c>
      <c r="C12" s="17" t="s">
        <v>32</v>
      </c>
    </row>
    <row r="13" spans="1:3" ht="60" customHeight="1" thickBot="1">
      <c r="A13" s="14">
        <v>120</v>
      </c>
      <c r="B13" s="17" t="s">
        <v>164</v>
      </c>
      <c r="C13" s="17" t="s">
        <v>98</v>
      </c>
    </row>
    <row r="14" spans="1:3" ht="66" customHeight="1" thickBot="1">
      <c r="A14" s="14">
        <v>120</v>
      </c>
      <c r="B14" s="17" t="s">
        <v>165</v>
      </c>
      <c r="C14" s="17" t="s">
        <v>99</v>
      </c>
    </row>
    <row r="15" spans="1:3" ht="35.1" customHeight="1" thickBot="1">
      <c r="A15" s="14">
        <v>120</v>
      </c>
      <c r="B15" s="17" t="s">
        <v>100</v>
      </c>
      <c r="C15" s="17" t="s">
        <v>101</v>
      </c>
    </row>
    <row r="16" spans="1:3" ht="66.75" customHeight="1" thickBot="1">
      <c r="A16" s="14">
        <v>120</v>
      </c>
      <c r="B16" s="17" t="s">
        <v>102</v>
      </c>
      <c r="C16" s="17" t="s">
        <v>103</v>
      </c>
    </row>
    <row r="17" spans="1:3" ht="61.5" customHeight="1" thickBot="1">
      <c r="A17" s="14">
        <v>120</v>
      </c>
      <c r="B17" s="17" t="s">
        <v>104</v>
      </c>
      <c r="C17" s="17" t="s">
        <v>105</v>
      </c>
    </row>
    <row r="18" spans="1:3" ht="69.75" customHeight="1" thickBot="1">
      <c r="A18" s="14">
        <v>120</v>
      </c>
      <c r="B18" s="17" t="s">
        <v>106</v>
      </c>
      <c r="C18" s="17" t="s">
        <v>107</v>
      </c>
    </row>
    <row r="19" spans="1:3" ht="70.5" customHeight="1" thickBot="1">
      <c r="A19" s="14">
        <v>120</v>
      </c>
      <c r="B19" s="17" t="s">
        <v>108</v>
      </c>
      <c r="C19" s="17" t="s">
        <v>109</v>
      </c>
    </row>
    <row r="20" spans="1:3" ht="35.1" customHeight="1" thickBot="1">
      <c r="A20" s="14">
        <v>120</v>
      </c>
      <c r="B20" s="17" t="s">
        <v>110</v>
      </c>
      <c r="C20" s="17" t="s">
        <v>111</v>
      </c>
    </row>
    <row r="21" spans="1:3" ht="35.1" customHeight="1" thickBot="1">
      <c r="A21" s="14">
        <v>120</v>
      </c>
      <c r="B21" s="17" t="s">
        <v>112</v>
      </c>
      <c r="C21" s="17" t="s">
        <v>113</v>
      </c>
    </row>
    <row r="22" spans="1:3" ht="35.1" customHeight="1" thickBot="1">
      <c r="A22" s="14">
        <v>120</v>
      </c>
      <c r="B22" s="17" t="s">
        <v>114</v>
      </c>
      <c r="C22" s="17" t="s">
        <v>115</v>
      </c>
    </row>
    <row r="23" spans="1:3" ht="35.1" customHeight="1" thickBot="1">
      <c r="A23" s="14">
        <v>120</v>
      </c>
      <c r="B23" s="15" t="s">
        <v>116</v>
      </c>
      <c r="C23" s="17" t="s">
        <v>117</v>
      </c>
    </row>
    <row r="24" spans="1:3" ht="35.1" customHeight="1" thickBot="1">
      <c r="A24" s="14">
        <v>120</v>
      </c>
      <c r="B24" s="15" t="s">
        <v>118</v>
      </c>
      <c r="C24" s="17" t="s">
        <v>119</v>
      </c>
    </row>
    <row r="25" spans="1:3" ht="35.1" customHeight="1" thickBot="1">
      <c r="A25" s="14">
        <v>120</v>
      </c>
      <c r="B25" s="15" t="s">
        <v>120</v>
      </c>
      <c r="C25" s="17" t="s">
        <v>121</v>
      </c>
    </row>
    <row r="26" spans="1:3" ht="35.1" customHeight="1" thickBot="1">
      <c r="A26" s="14">
        <v>120</v>
      </c>
      <c r="B26" s="15" t="s">
        <v>131</v>
      </c>
      <c r="C26" s="17" t="s">
        <v>122</v>
      </c>
    </row>
    <row r="27" spans="1:3" ht="35.1" customHeight="1" thickBot="1">
      <c r="A27" s="14">
        <v>120</v>
      </c>
      <c r="B27" s="15" t="s">
        <v>132</v>
      </c>
      <c r="C27" s="17" t="s">
        <v>123</v>
      </c>
    </row>
    <row r="28" spans="1:3" ht="35.1" customHeight="1" thickBot="1">
      <c r="A28" s="14">
        <v>120</v>
      </c>
      <c r="B28" s="15" t="s">
        <v>133</v>
      </c>
      <c r="C28" s="17" t="s">
        <v>124</v>
      </c>
    </row>
    <row r="29" spans="1:3" ht="35.1" customHeight="1" thickBot="1">
      <c r="A29" s="14">
        <v>120</v>
      </c>
      <c r="B29" s="15" t="s">
        <v>125</v>
      </c>
      <c r="C29" s="17" t="s">
        <v>126</v>
      </c>
    </row>
    <row r="30" spans="1:3" ht="35.1" customHeight="1" thickBot="1">
      <c r="A30" s="14">
        <v>120</v>
      </c>
      <c r="B30" s="15" t="s">
        <v>134</v>
      </c>
      <c r="C30" s="17" t="s">
        <v>41</v>
      </c>
    </row>
    <row r="31" spans="1:3" ht="35.1" customHeight="1" thickBot="1">
      <c r="A31" s="14">
        <v>120</v>
      </c>
      <c r="B31" s="15" t="s">
        <v>127</v>
      </c>
      <c r="C31" s="17" t="s">
        <v>128</v>
      </c>
    </row>
    <row r="32" spans="1:3" ht="15.75">
      <c r="A32" s="5"/>
    </row>
    <row r="33" spans="1:1" ht="15.75">
      <c r="A33" s="5"/>
    </row>
    <row r="34" spans="1:1" ht="15.75">
      <c r="A34" s="5"/>
    </row>
    <row r="35" spans="1:1" ht="15.75">
      <c r="A35" s="5"/>
    </row>
    <row r="36" spans="1:1" ht="15.75">
      <c r="A36" s="5"/>
    </row>
    <row r="37" spans="1:1" ht="15.75">
      <c r="A37" s="5"/>
    </row>
    <row r="38" spans="1:1" ht="15.75">
      <c r="A38" s="5"/>
    </row>
    <row r="39" spans="1:1" ht="15.75">
      <c r="A39" s="5"/>
    </row>
    <row r="40" spans="1:1" ht="15.75">
      <c r="A40" s="5"/>
    </row>
    <row r="41" spans="1:1" ht="15.75">
      <c r="A41" s="5"/>
    </row>
    <row r="42" spans="1:1" ht="15.75">
      <c r="A42" s="5"/>
    </row>
    <row r="43" spans="1:1" ht="15.75">
      <c r="A43" s="5"/>
    </row>
    <row r="44" spans="1:1" ht="15.75">
      <c r="A44" s="5"/>
    </row>
    <row r="45" spans="1:1" ht="15.75">
      <c r="A45" s="5"/>
    </row>
    <row r="46" spans="1:1" ht="15.75">
      <c r="A46" s="5"/>
    </row>
  </sheetData>
  <mergeCells count="1">
    <mergeCell ref="A6:C7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5"/>
  <sheetViews>
    <sheetView workbookViewId="0">
      <selection activeCell="B30" sqref="B30"/>
    </sheetView>
  </sheetViews>
  <sheetFormatPr defaultRowHeight="12.75"/>
  <cols>
    <col min="1" max="1" width="13" customWidth="1"/>
    <col min="2" max="2" width="30" customWidth="1"/>
    <col min="3" max="3" width="90.85546875" customWidth="1"/>
  </cols>
  <sheetData>
    <row r="1" spans="1:3" ht="18.75">
      <c r="A1" s="4" t="s">
        <v>155</v>
      </c>
      <c r="C1" s="20" t="s">
        <v>156</v>
      </c>
    </row>
    <row r="2" spans="1:3" ht="18.75">
      <c r="A2" s="4"/>
      <c r="C2" s="20" t="s">
        <v>89</v>
      </c>
    </row>
    <row r="3" spans="1:3" ht="18.75">
      <c r="A3" s="4" t="s">
        <v>157</v>
      </c>
      <c r="C3" s="20" t="s">
        <v>167</v>
      </c>
    </row>
    <row r="4" spans="1:3" ht="18.75">
      <c r="A4" s="4" t="s">
        <v>158</v>
      </c>
      <c r="C4" s="20" t="s">
        <v>170</v>
      </c>
    </row>
    <row r="5" spans="1:3" ht="15.75">
      <c r="A5" s="5"/>
    </row>
    <row r="6" spans="1:3" ht="18.75">
      <c r="A6" s="2"/>
    </row>
    <row r="7" spans="1:3" ht="18.75" customHeight="1">
      <c r="A7" s="248" t="s">
        <v>135</v>
      </c>
      <c r="B7" s="248"/>
      <c r="C7" s="248"/>
    </row>
    <row r="8" spans="1:3" ht="18.75" customHeight="1">
      <c r="A8" s="248"/>
      <c r="B8" s="248"/>
      <c r="C8" s="248"/>
    </row>
    <row r="9" spans="1:3" ht="15">
      <c r="A9" s="23"/>
      <c r="B9" s="19"/>
      <c r="C9" s="19"/>
    </row>
    <row r="10" spans="1:3" ht="15.75" thickBot="1">
      <c r="A10" s="23"/>
      <c r="B10" s="19"/>
      <c r="C10" s="19"/>
    </row>
    <row r="11" spans="1:3" ht="112.5" customHeight="1">
      <c r="A11" s="21" t="s">
        <v>57</v>
      </c>
      <c r="B11" s="21" t="s">
        <v>136</v>
      </c>
      <c r="C11" s="21" t="s">
        <v>56</v>
      </c>
    </row>
    <row r="12" spans="1:3" ht="20.100000000000001" customHeight="1" thickBot="1">
      <c r="A12" s="14">
        <v>120</v>
      </c>
      <c r="B12" s="22" t="s">
        <v>137</v>
      </c>
      <c r="C12" s="17" t="s">
        <v>169</v>
      </c>
    </row>
    <row r="13" spans="1:3" ht="20.100000000000001" customHeight="1" thickBot="1">
      <c r="A13" s="14">
        <v>120</v>
      </c>
      <c r="B13" s="22" t="s">
        <v>138</v>
      </c>
      <c r="C13" s="17" t="s">
        <v>139</v>
      </c>
    </row>
    <row r="14" spans="1:3" ht="20.100000000000001" customHeight="1" thickBot="1">
      <c r="A14" s="14">
        <v>120</v>
      </c>
      <c r="B14" s="22" t="s">
        <v>140</v>
      </c>
      <c r="C14" s="17" t="s">
        <v>73</v>
      </c>
    </row>
    <row r="15" spans="1:3" ht="20.100000000000001" customHeight="1" thickBot="1">
      <c r="A15" s="14">
        <v>120</v>
      </c>
      <c r="B15" s="22" t="s">
        <v>141</v>
      </c>
      <c r="C15" s="17" t="s">
        <v>142</v>
      </c>
    </row>
    <row r="16" spans="1:3" ht="20.100000000000001" customHeight="1" thickBot="1">
      <c r="A16" s="14">
        <v>120</v>
      </c>
      <c r="B16" s="22" t="s">
        <v>143</v>
      </c>
      <c r="C16" s="17" t="s">
        <v>144</v>
      </c>
    </row>
    <row r="17" spans="1:3" ht="20.100000000000001" customHeight="1" thickBot="1">
      <c r="A17" s="14">
        <v>120</v>
      </c>
      <c r="B17" s="22" t="s">
        <v>145</v>
      </c>
      <c r="C17" s="17" t="s">
        <v>146</v>
      </c>
    </row>
    <row r="18" spans="1:3" ht="20.100000000000001" customHeight="1" thickBot="1">
      <c r="A18" s="14">
        <v>120</v>
      </c>
      <c r="B18" s="22" t="s">
        <v>147</v>
      </c>
      <c r="C18" s="17" t="s">
        <v>148</v>
      </c>
    </row>
    <row r="19" spans="1:3" ht="20.100000000000001" customHeight="1" thickBot="1">
      <c r="A19" s="14">
        <v>120</v>
      </c>
      <c r="B19" s="22" t="s">
        <v>149</v>
      </c>
      <c r="C19" s="17" t="s">
        <v>82</v>
      </c>
    </row>
    <row r="20" spans="1:3" ht="20.100000000000001" customHeight="1" thickBot="1">
      <c r="A20" s="14">
        <v>120</v>
      </c>
      <c r="B20" s="22" t="s">
        <v>150</v>
      </c>
      <c r="C20" s="17" t="s">
        <v>84</v>
      </c>
    </row>
    <row r="21" spans="1:3" ht="20.100000000000001" customHeight="1" thickBot="1">
      <c r="A21" s="14">
        <v>120</v>
      </c>
      <c r="B21" s="22" t="s">
        <v>151</v>
      </c>
      <c r="C21" s="17" t="s">
        <v>152</v>
      </c>
    </row>
    <row r="22" spans="1:3" ht="20.100000000000001" customHeight="1" thickBot="1">
      <c r="A22" s="14">
        <v>120</v>
      </c>
      <c r="B22" s="22" t="s">
        <v>153</v>
      </c>
      <c r="C22" s="17" t="s">
        <v>154</v>
      </c>
    </row>
    <row r="23" spans="1:3" ht="18.75">
      <c r="A23" s="2"/>
    </row>
    <row r="24" spans="1:3" ht="15.75">
      <c r="A24" s="5"/>
    </row>
    <row r="25" spans="1:3" ht="15.75">
      <c r="A25" s="5"/>
    </row>
  </sheetData>
  <mergeCells count="1">
    <mergeCell ref="A7:C8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12"/>
  <sheetViews>
    <sheetView workbookViewId="0">
      <selection activeCell="C15" sqref="C15"/>
    </sheetView>
  </sheetViews>
  <sheetFormatPr defaultRowHeight="12.75"/>
  <cols>
    <col min="1" max="1" width="17.42578125" customWidth="1"/>
    <col min="2" max="2" width="24.5703125" customWidth="1"/>
    <col min="3" max="3" width="73.42578125" customWidth="1"/>
  </cols>
  <sheetData>
    <row r="1" spans="1:3" ht="18.75">
      <c r="C1" s="3" t="s">
        <v>88</v>
      </c>
    </row>
    <row r="2" spans="1:3" ht="18.75">
      <c r="C2" s="3" t="s">
        <v>195</v>
      </c>
    </row>
    <row r="3" spans="1:3" ht="18.75">
      <c r="C3" s="3">
        <f>'прил 1...'!C3:E3</f>
        <v>0</v>
      </c>
    </row>
    <row r="4" spans="1:3" ht="18.75">
      <c r="C4" s="3">
        <f>'прил 1...'!C4:E4</f>
        <v>0</v>
      </c>
    </row>
    <row r="5" spans="1:3" ht="18.75">
      <c r="A5" s="4"/>
    </row>
    <row r="6" spans="1:3" ht="18.75">
      <c r="A6" s="4"/>
    </row>
    <row r="7" spans="1:3" ht="18.75">
      <c r="A7" s="247" t="s">
        <v>92</v>
      </c>
      <c r="B7" s="247"/>
      <c r="C7" s="247"/>
    </row>
    <row r="8" spans="1:3" ht="18.75">
      <c r="A8" s="247" t="s">
        <v>254</v>
      </c>
      <c r="B8" s="247"/>
      <c r="C8" s="247"/>
    </row>
    <row r="9" spans="1:3" ht="19.5" thickBot="1">
      <c r="A9" s="1"/>
    </row>
    <row r="10" spans="1:3" ht="25.5" customHeight="1" thickBot="1">
      <c r="A10" s="27" t="s">
        <v>90</v>
      </c>
      <c r="B10" s="28" t="s">
        <v>196</v>
      </c>
      <c r="C10" s="29" t="s">
        <v>56</v>
      </c>
    </row>
    <row r="11" spans="1:3" ht="19.5" thickBot="1">
      <c r="A11" s="24" t="s">
        <v>91</v>
      </c>
      <c r="B11" s="25">
        <v>136</v>
      </c>
      <c r="C11" s="26" t="s">
        <v>279</v>
      </c>
    </row>
    <row r="12" spans="1:3" ht="18.75">
      <c r="A12" s="11"/>
    </row>
  </sheetData>
  <mergeCells count="2"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F54"/>
  <sheetViews>
    <sheetView topLeftCell="A28" zoomScaleNormal="100" workbookViewId="0">
      <selection activeCell="C10" sqref="C10:E10"/>
    </sheetView>
  </sheetViews>
  <sheetFormatPr defaultRowHeight="11.25"/>
  <cols>
    <col min="1" max="1" width="20.28515625" style="93" customWidth="1"/>
    <col min="2" max="2" width="62.5703125" style="105" customWidth="1"/>
    <col min="3" max="5" width="14.42578125" style="93" customWidth="1"/>
    <col min="6" max="6" width="10" style="93" bestFit="1" customWidth="1"/>
    <col min="7" max="16384" width="9.140625" style="93"/>
  </cols>
  <sheetData>
    <row r="1" spans="1:5">
      <c r="C1" s="94"/>
      <c r="D1" s="94"/>
      <c r="E1" s="92" t="s">
        <v>291</v>
      </c>
    </row>
    <row r="2" spans="1:5">
      <c r="C2" s="94"/>
      <c r="D2" s="94"/>
      <c r="E2" s="92" t="str">
        <f>'прил 1...'!E2</f>
        <v>к решению Совета депутатов</v>
      </c>
    </row>
    <row r="3" spans="1:5">
      <c r="C3" s="94"/>
      <c r="D3" s="94"/>
      <c r="E3" s="92" t="str">
        <f>'прил 1...'!E3</f>
        <v xml:space="preserve"> Старосокулакского сельсовета </v>
      </c>
    </row>
    <row r="4" spans="1:5">
      <c r="C4" s="94"/>
      <c r="D4" s="94"/>
      <c r="E4" s="92" t="str">
        <f>'прил 1...'!E4</f>
        <v>от ____ года № ___</v>
      </c>
    </row>
    <row r="6" spans="1:5" ht="33" customHeight="1">
      <c r="A6" s="249" t="s">
        <v>346</v>
      </c>
      <c r="B6" s="249"/>
      <c r="C6" s="249"/>
      <c r="D6" s="249"/>
      <c r="E6" s="249"/>
    </row>
    <row r="7" spans="1:5">
      <c r="D7" s="95"/>
      <c r="E7" s="95" t="s">
        <v>55</v>
      </c>
    </row>
    <row r="8" spans="1:5" ht="33.75">
      <c r="A8" s="96" t="s">
        <v>197</v>
      </c>
      <c r="B8" s="97" t="s">
        <v>296</v>
      </c>
      <c r="C8" s="91" t="str">
        <f>'прил 1...'!C9</f>
        <v>2026 год</v>
      </c>
      <c r="D8" s="91" t="str">
        <f>'прил 1...'!D9</f>
        <v>2027 год</v>
      </c>
      <c r="E8" s="91" t="str">
        <f>'прил 1...'!E9</f>
        <v>2028 год</v>
      </c>
    </row>
    <row r="9" spans="1:5" ht="22.5">
      <c r="A9" s="96" t="s">
        <v>1</v>
      </c>
      <c r="B9" s="98" t="s">
        <v>294</v>
      </c>
      <c r="C9" s="99">
        <f>C10+C44</f>
        <v>3833307.9699999997</v>
      </c>
      <c r="D9" s="99">
        <f>D10+D44</f>
        <v>3898900.65</v>
      </c>
      <c r="E9" s="99">
        <f>E10+E44</f>
        <v>4134260</v>
      </c>
    </row>
    <row r="10" spans="1:5" ht="12" customHeight="1">
      <c r="A10" s="100" t="s">
        <v>3</v>
      </c>
      <c r="B10" s="101" t="s">
        <v>2</v>
      </c>
      <c r="C10" s="102">
        <f>C11+C19+C29+C33</f>
        <v>2270000</v>
      </c>
      <c r="D10" s="102">
        <f>D11+D19+D29+D33</f>
        <v>2554000</v>
      </c>
      <c r="E10" s="102">
        <f>E11+E19+E29+E33</f>
        <v>2768000</v>
      </c>
    </row>
    <row r="11" spans="1:5" ht="12.75" customHeight="1">
      <c r="A11" s="96" t="s">
        <v>5</v>
      </c>
      <c r="B11" s="98" t="s">
        <v>4</v>
      </c>
      <c r="C11" s="99">
        <f>C12</f>
        <v>1454000</v>
      </c>
      <c r="D11" s="99">
        <f>D12</f>
        <v>1587000</v>
      </c>
      <c r="E11" s="99">
        <f>E12</f>
        <v>1729000</v>
      </c>
    </row>
    <row r="12" spans="1:5" ht="12.75" customHeight="1">
      <c r="A12" s="96" t="s">
        <v>7</v>
      </c>
      <c r="B12" s="98" t="s">
        <v>6</v>
      </c>
      <c r="C12" s="99">
        <f>C13+C15+C17</f>
        <v>1454000</v>
      </c>
      <c r="D12" s="99">
        <f>D13+D15+D17</f>
        <v>1587000</v>
      </c>
      <c r="E12" s="99">
        <f>E13+E15+E17</f>
        <v>1729000</v>
      </c>
    </row>
    <row r="13" spans="1:5" ht="45" customHeight="1">
      <c r="A13" s="96" t="s">
        <v>9</v>
      </c>
      <c r="B13" s="98" t="s">
        <v>8</v>
      </c>
      <c r="C13" s="99">
        <f t="shared" ref="C13:E17" si="0">C14</f>
        <v>1382000</v>
      </c>
      <c r="D13" s="99">
        <f t="shared" si="0"/>
        <v>1509000</v>
      </c>
      <c r="E13" s="99">
        <f t="shared" si="0"/>
        <v>1648000</v>
      </c>
    </row>
    <row r="14" spans="1:5" ht="57.75" customHeight="1">
      <c r="A14" s="103" t="s">
        <v>181</v>
      </c>
      <c r="B14" s="98" t="s">
        <v>252</v>
      </c>
      <c r="C14" s="104">
        <v>1382000</v>
      </c>
      <c r="D14" s="104">
        <v>1509000</v>
      </c>
      <c r="E14" s="104">
        <v>1648000</v>
      </c>
    </row>
    <row r="15" spans="1:5" ht="45" customHeight="1">
      <c r="A15" s="96" t="s">
        <v>356</v>
      </c>
      <c r="B15" s="98" t="s">
        <v>354</v>
      </c>
      <c r="C15" s="99">
        <f t="shared" si="0"/>
        <v>11000</v>
      </c>
      <c r="D15" s="99">
        <f t="shared" si="0"/>
        <v>12000</v>
      </c>
      <c r="E15" s="99">
        <f t="shared" si="0"/>
        <v>13000</v>
      </c>
    </row>
    <row r="16" spans="1:5" ht="57.75" customHeight="1">
      <c r="A16" s="103" t="s">
        <v>357</v>
      </c>
      <c r="B16" s="98" t="s">
        <v>355</v>
      </c>
      <c r="C16" s="104">
        <v>11000</v>
      </c>
      <c r="D16" s="104">
        <v>12000</v>
      </c>
      <c r="E16" s="104">
        <v>13000</v>
      </c>
    </row>
    <row r="17" spans="1:5" ht="45" customHeight="1">
      <c r="A17" s="96" t="s">
        <v>360</v>
      </c>
      <c r="B17" s="98" t="s">
        <v>358</v>
      </c>
      <c r="C17" s="99">
        <f t="shared" si="0"/>
        <v>61000</v>
      </c>
      <c r="D17" s="99">
        <f t="shared" si="0"/>
        <v>66000</v>
      </c>
      <c r="E17" s="99">
        <f t="shared" si="0"/>
        <v>68000</v>
      </c>
    </row>
    <row r="18" spans="1:5" ht="57.75" customHeight="1">
      <c r="A18" s="103" t="s">
        <v>359</v>
      </c>
      <c r="B18" s="98" t="s">
        <v>358</v>
      </c>
      <c r="C18" s="104">
        <v>61000</v>
      </c>
      <c r="D18" s="104">
        <v>66000</v>
      </c>
      <c r="E18" s="104">
        <v>68000</v>
      </c>
    </row>
    <row r="19" spans="1:5" ht="22.5">
      <c r="A19" s="96" t="s">
        <v>11</v>
      </c>
      <c r="B19" s="98" t="s">
        <v>10</v>
      </c>
      <c r="C19" s="99">
        <f>C20</f>
        <v>446000</v>
      </c>
      <c r="D19" s="99">
        <f>D20</f>
        <v>593000</v>
      </c>
      <c r="E19" s="99">
        <f>E20</f>
        <v>616000</v>
      </c>
    </row>
    <row r="20" spans="1:5" ht="22.5">
      <c r="A20" s="96" t="s">
        <v>13</v>
      </c>
      <c r="B20" s="98" t="s">
        <v>12</v>
      </c>
      <c r="C20" s="99">
        <f>C21+C23+C25+C28</f>
        <v>446000</v>
      </c>
      <c r="D20" s="99">
        <f>D21+D23+D25+D28</f>
        <v>593000</v>
      </c>
      <c r="E20" s="99">
        <f>E21+E23+E25+E28</f>
        <v>616000</v>
      </c>
    </row>
    <row r="21" spans="1:5" ht="39" customHeight="1">
      <c r="A21" s="103" t="s">
        <v>304</v>
      </c>
      <c r="B21" s="98" t="s">
        <v>14</v>
      </c>
      <c r="C21" s="99">
        <f>C22</f>
        <v>233000</v>
      </c>
      <c r="D21" s="99">
        <f>D22</f>
        <v>310000</v>
      </c>
      <c r="E21" s="99">
        <f>E22</f>
        <v>321000</v>
      </c>
    </row>
    <row r="22" spans="1:5" ht="57.75" customHeight="1">
      <c r="A22" s="103" t="s">
        <v>305</v>
      </c>
      <c r="B22" s="98" t="s">
        <v>182</v>
      </c>
      <c r="C22" s="104">
        <v>233000</v>
      </c>
      <c r="D22" s="104">
        <v>310000</v>
      </c>
      <c r="E22" s="104">
        <v>321000</v>
      </c>
    </row>
    <row r="23" spans="1:5" ht="45">
      <c r="A23" s="103" t="s">
        <v>306</v>
      </c>
      <c r="B23" s="98" t="s">
        <v>15</v>
      </c>
      <c r="C23" s="99">
        <f>C24</f>
        <v>1000</v>
      </c>
      <c r="D23" s="99">
        <f>D24</f>
        <v>2000</v>
      </c>
      <c r="E23" s="99">
        <f>E24</f>
        <v>2000</v>
      </c>
    </row>
    <row r="24" spans="1:5" ht="68.25" customHeight="1">
      <c r="A24" s="103" t="s">
        <v>307</v>
      </c>
      <c r="B24" s="98" t="s">
        <v>183</v>
      </c>
      <c r="C24" s="104">
        <v>1000</v>
      </c>
      <c r="D24" s="104">
        <v>2000</v>
      </c>
      <c r="E24" s="104">
        <v>2000</v>
      </c>
    </row>
    <row r="25" spans="1:5" ht="34.5" customHeight="1">
      <c r="A25" s="103" t="s">
        <v>308</v>
      </c>
      <c r="B25" s="98" t="s">
        <v>16</v>
      </c>
      <c r="C25" s="99">
        <f>C26</f>
        <v>226000</v>
      </c>
      <c r="D25" s="99">
        <f>D26</f>
        <v>299000</v>
      </c>
      <c r="E25" s="99">
        <f>E26</f>
        <v>311000</v>
      </c>
    </row>
    <row r="26" spans="1:5" ht="57" customHeight="1">
      <c r="A26" s="103" t="s">
        <v>309</v>
      </c>
      <c r="B26" s="98" t="s">
        <v>184</v>
      </c>
      <c r="C26" s="104">
        <v>226000</v>
      </c>
      <c r="D26" s="104">
        <v>299000</v>
      </c>
      <c r="E26" s="104">
        <v>311000</v>
      </c>
    </row>
    <row r="27" spans="1:5" ht="35.25" customHeight="1">
      <c r="A27" s="103" t="s">
        <v>310</v>
      </c>
      <c r="B27" s="98" t="s">
        <v>17</v>
      </c>
      <c r="C27" s="99">
        <f>C28</f>
        <v>-14000</v>
      </c>
      <c r="D27" s="99">
        <f>D28</f>
        <v>-18000</v>
      </c>
      <c r="E27" s="99">
        <f>E28</f>
        <v>-18000</v>
      </c>
    </row>
    <row r="28" spans="1:5" ht="57.75" customHeight="1">
      <c r="A28" s="103" t="s">
        <v>311</v>
      </c>
      <c r="B28" s="98" t="s">
        <v>185</v>
      </c>
      <c r="C28" s="104">
        <v>-14000</v>
      </c>
      <c r="D28" s="104">
        <v>-18000</v>
      </c>
      <c r="E28" s="104">
        <v>-18000</v>
      </c>
    </row>
    <row r="29" spans="1:5" ht="27" hidden="1" customHeight="1">
      <c r="A29" s="96" t="s">
        <v>19</v>
      </c>
      <c r="B29" s="98" t="s">
        <v>18</v>
      </c>
      <c r="C29" s="99">
        <f t="shared" ref="C29:E31" si="1">C30</f>
        <v>0</v>
      </c>
      <c r="D29" s="99">
        <f t="shared" si="1"/>
        <v>0</v>
      </c>
      <c r="E29" s="99">
        <f t="shared" si="1"/>
        <v>0</v>
      </c>
    </row>
    <row r="30" spans="1:5" ht="30" hidden="1" customHeight="1">
      <c r="A30" s="96" t="s">
        <v>282</v>
      </c>
      <c r="B30" s="98" t="s">
        <v>280</v>
      </c>
      <c r="C30" s="99">
        <f t="shared" si="1"/>
        <v>0</v>
      </c>
      <c r="D30" s="99">
        <f t="shared" si="1"/>
        <v>0</v>
      </c>
      <c r="E30" s="99">
        <f t="shared" si="1"/>
        <v>0</v>
      </c>
    </row>
    <row r="31" spans="1:5" ht="13.5" hidden="1" customHeight="1">
      <c r="A31" s="96" t="s">
        <v>283</v>
      </c>
      <c r="B31" s="98" t="s">
        <v>280</v>
      </c>
      <c r="C31" s="99">
        <f t="shared" si="1"/>
        <v>0</v>
      </c>
      <c r="D31" s="99">
        <f t="shared" si="1"/>
        <v>0</v>
      </c>
      <c r="E31" s="99">
        <f t="shared" si="1"/>
        <v>0</v>
      </c>
    </row>
    <row r="32" spans="1:5" ht="33.75" hidden="1" customHeight="1">
      <c r="A32" s="103" t="s">
        <v>284</v>
      </c>
      <c r="B32" s="98" t="s">
        <v>281</v>
      </c>
      <c r="C32" s="104">
        <v>0</v>
      </c>
      <c r="D32" s="104">
        <v>0</v>
      </c>
      <c r="E32" s="104">
        <v>0</v>
      </c>
    </row>
    <row r="33" spans="1:6" ht="11.25" customHeight="1">
      <c r="A33" s="96" t="s">
        <v>21</v>
      </c>
      <c r="B33" s="98" t="s">
        <v>20</v>
      </c>
      <c r="C33" s="99">
        <f>C34+C37</f>
        <v>370000</v>
      </c>
      <c r="D33" s="99">
        <f>D34+D37</f>
        <v>374000</v>
      </c>
      <c r="E33" s="99">
        <f>E34+E37</f>
        <v>423000</v>
      </c>
    </row>
    <row r="34" spans="1:6" ht="13.5" customHeight="1">
      <c r="A34" s="96" t="s">
        <v>23</v>
      </c>
      <c r="B34" s="98" t="s">
        <v>22</v>
      </c>
      <c r="C34" s="99">
        <f t="shared" ref="C34:E35" si="2">C35</f>
        <v>7000</v>
      </c>
      <c r="D34" s="99">
        <f t="shared" si="2"/>
        <v>8000</v>
      </c>
      <c r="E34" s="99">
        <f t="shared" si="2"/>
        <v>9000</v>
      </c>
    </row>
    <row r="35" spans="1:6" ht="25.5" customHeight="1">
      <c r="A35" s="96" t="s">
        <v>25</v>
      </c>
      <c r="B35" s="98" t="s">
        <v>24</v>
      </c>
      <c r="C35" s="99">
        <f t="shared" si="2"/>
        <v>7000</v>
      </c>
      <c r="D35" s="99">
        <f t="shared" si="2"/>
        <v>8000</v>
      </c>
      <c r="E35" s="99">
        <f t="shared" si="2"/>
        <v>9000</v>
      </c>
    </row>
    <row r="36" spans="1:6" ht="44.25" customHeight="1">
      <c r="A36" s="103" t="s">
        <v>186</v>
      </c>
      <c r="B36" s="98" t="s">
        <v>246</v>
      </c>
      <c r="C36" s="104">
        <v>7000</v>
      </c>
      <c r="D36" s="104">
        <v>8000</v>
      </c>
      <c r="E36" s="104">
        <v>9000</v>
      </c>
    </row>
    <row r="37" spans="1:6" ht="13.5" customHeight="1">
      <c r="A37" s="96" t="s">
        <v>27</v>
      </c>
      <c r="B37" s="98" t="s">
        <v>26</v>
      </c>
      <c r="C37" s="99">
        <f>C38+C41</f>
        <v>363000</v>
      </c>
      <c r="D37" s="99">
        <f>D38+D41</f>
        <v>366000</v>
      </c>
      <c r="E37" s="99">
        <f>E38+E41</f>
        <v>414000</v>
      </c>
    </row>
    <row r="38" spans="1:6" ht="13.5" customHeight="1">
      <c r="A38" s="96" t="s">
        <v>190</v>
      </c>
      <c r="B38" s="98" t="s">
        <v>189</v>
      </c>
      <c r="C38" s="99">
        <f t="shared" ref="C38:E39" si="3">C39</f>
        <v>164000</v>
      </c>
      <c r="D38" s="99">
        <f t="shared" si="3"/>
        <v>165000</v>
      </c>
      <c r="E38" s="99">
        <f t="shared" si="3"/>
        <v>211000</v>
      </c>
    </row>
    <row r="39" spans="1:6" ht="22.5">
      <c r="A39" s="96" t="s">
        <v>192</v>
      </c>
      <c r="B39" s="98" t="s">
        <v>191</v>
      </c>
      <c r="C39" s="99">
        <f t="shared" si="3"/>
        <v>164000</v>
      </c>
      <c r="D39" s="99">
        <f t="shared" si="3"/>
        <v>165000</v>
      </c>
      <c r="E39" s="99">
        <f t="shared" si="3"/>
        <v>211000</v>
      </c>
    </row>
    <row r="40" spans="1:6" ht="34.5" customHeight="1">
      <c r="A40" s="103" t="s">
        <v>193</v>
      </c>
      <c r="B40" s="98" t="s">
        <v>247</v>
      </c>
      <c r="C40" s="104">
        <v>164000</v>
      </c>
      <c r="D40" s="104">
        <v>165000</v>
      </c>
      <c r="E40" s="104">
        <v>211000</v>
      </c>
    </row>
    <row r="41" spans="1:6">
      <c r="A41" s="96" t="s">
        <v>29</v>
      </c>
      <c r="B41" s="98" t="s">
        <v>28</v>
      </c>
      <c r="C41" s="99">
        <f>C43</f>
        <v>199000</v>
      </c>
      <c r="D41" s="99">
        <f>D43</f>
        <v>201000</v>
      </c>
      <c r="E41" s="99">
        <f>E43</f>
        <v>203000</v>
      </c>
    </row>
    <row r="42" spans="1:6" ht="22.5">
      <c r="A42" s="96" t="s">
        <v>31</v>
      </c>
      <c r="B42" s="98" t="s">
        <v>30</v>
      </c>
      <c r="C42" s="99">
        <f>C43</f>
        <v>199000</v>
      </c>
      <c r="D42" s="99">
        <f>D43</f>
        <v>201000</v>
      </c>
      <c r="E42" s="99">
        <f>E43</f>
        <v>203000</v>
      </c>
    </row>
    <row r="43" spans="1:6" ht="35.25" customHeight="1">
      <c r="A43" s="103" t="s">
        <v>187</v>
      </c>
      <c r="B43" s="98" t="s">
        <v>42</v>
      </c>
      <c r="C43" s="104">
        <v>199000</v>
      </c>
      <c r="D43" s="104">
        <v>201000</v>
      </c>
      <c r="E43" s="104">
        <v>203000</v>
      </c>
    </row>
    <row r="44" spans="1:6">
      <c r="A44" s="100" t="s">
        <v>34</v>
      </c>
      <c r="B44" s="101" t="s">
        <v>33</v>
      </c>
      <c r="C44" s="102">
        <f>C45</f>
        <v>1563307.97</v>
      </c>
      <c r="D44" s="102">
        <f>D45</f>
        <v>1344900.65</v>
      </c>
      <c r="E44" s="102">
        <f>E45</f>
        <v>1366260</v>
      </c>
    </row>
    <row r="45" spans="1:6" ht="22.5">
      <c r="A45" s="96" t="s">
        <v>36</v>
      </c>
      <c r="B45" s="98" t="s">
        <v>35</v>
      </c>
      <c r="C45" s="99">
        <f>C46+C49+C52</f>
        <v>1563307.97</v>
      </c>
      <c r="D45" s="99">
        <f>D46+D49+D52</f>
        <v>1344900.65</v>
      </c>
      <c r="E45" s="99">
        <f>E46+E49+E52</f>
        <v>1366260</v>
      </c>
    </row>
    <row r="46" spans="1:6">
      <c r="A46" s="96" t="s">
        <v>175</v>
      </c>
      <c r="B46" s="98" t="s">
        <v>37</v>
      </c>
      <c r="C46" s="99">
        <f t="shared" ref="C46:E47" si="4">C47</f>
        <v>1088000</v>
      </c>
      <c r="D46" s="99">
        <f t="shared" si="4"/>
        <v>1062000</v>
      </c>
      <c r="E46" s="99">
        <f t="shared" si="4"/>
        <v>1005000</v>
      </c>
      <c r="F46" s="241"/>
    </row>
    <row r="47" spans="1:6">
      <c r="A47" s="96" t="s">
        <v>176</v>
      </c>
      <c r="B47" s="98" t="s">
        <v>38</v>
      </c>
      <c r="C47" s="99">
        <f t="shared" si="4"/>
        <v>1088000</v>
      </c>
      <c r="D47" s="99">
        <f t="shared" si="4"/>
        <v>1062000</v>
      </c>
      <c r="E47" s="99">
        <f t="shared" si="4"/>
        <v>1005000</v>
      </c>
      <c r="F47" s="241"/>
    </row>
    <row r="48" spans="1:6" ht="22.5">
      <c r="A48" s="103" t="s">
        <v>288</v>
      </c>
      <c r="B48" s="98" t="s">
        <v>240</v>
      </c>
      <c r="C48" s="104">
        <v>1088000</v>
      </c>
      <c r="D48" s="104">
        <v>1062000</v>
      </c>
      <c r="E48" s="104">
        <v>1005000</v>
      </c>
      <c r="F48" s="241"/>
    </row>
    <row r="49" spans="1:6">
      <c r="A49" s="96" t="s">
        <v>177</v>
      </c>
      <c r="B49" s="98" t="s">
        <v>39</v>
      </c>
      <c r="C49" s="99">
        <f t="shared" ref="C49:E50" si="5">C50</f>
        <v>253207.97</v>
      </c>
      <c r="D49" s="99">
        <f t="shared" si="5"/>
        <v>282900.65000000002</v>
      </c>
      <c r="E49" s="99">
        <f t="shared" si="5"/>
        <v>361260</v>
      </c>
      <c r="F49" s="241"/>
    </row>
    <row r="50" spans="1:6" ht="22.5">
      <c r="A50" s="96" t="s">
        <v>178</v>
      </c>
      <c r="B50" s="98" t="s">
        <v>256</v>
      </c>
      <c r="C50" s="99">
        <f t="shared" si="5"/>
        <v>253207.97</v>
      </c>
      <c r="D50" s="99">
        <f t="shared" si="5"/>
        <v>282900.65000000002</v>
      </c>
      <c r="E50" s="99">
        <f t="shared" si="5"/>
        <v>361260</v>
      </c>
      <c r="F50" s="241"/>
    </row>
    <row r="51" spans="1:6" ht="33.75">
      <c r="A51" s="103" t="s">
        <v>289</v>
      </c>
      <c r="B51" s="98" t="s">
        <v>257</v>
      </c>
      <c r="C51" s="104">
        <v>253207.97</v>
      </c>
      <c r="D51" s="104">
        <v>282900.65000000002</v>
      </c>
      <c r="E51" s="104">
        <v>361260</v>
      </c>
      <c r="F51" s="241"/>
    </row>
    <row r="52" spans="1:6">
      <c r="A52" s="96" t="s">
        <v>258</v>
      </c>
      <c r="B52" s="98" t="s">
        <v>40</v>
      </c>
      <c r="C52" s="99">
        <f t="shared" ref="C52:E53" si="6">C53</f>
        <v>222100</v>
      </c>
      <c r="D52" s="99">
        <f t="shared" si="6"/>
        <v>0</v>
      </c>
      <c r="E52" s="99">
        <f t="shared" si="6"/>
        <v>0</v>
      </c>
      <c r="F52" s="241"/>
    </row>
    <row r="53" spans="1:6">
      <c r="A53" s="96" t="s">
        <v>259</v>
      </c>
      <c r="B53" s="98" t="s">
        <v>248</v>
      </c>
      <c r="C53" s="99">
        <f t="shared" si="6"/>
        <v>222100</v>
      </c>
      <c r="D53" s="99">
        <f t="shared" si="6"/>
        <v>0</v>
      </c>
      <c r="E53" s="99">
        <f t="shared" si="6"/>
        <v>0</v>
      </c>
      <c r="F53" s="241"/>
    </row>
    <row r="54" spans="1:6">
      <c r="A54" s="103" t="s">
        <v>290</v>
      </c>
      <c r="B54" s="98" t="s">
        <v>41</v>
      </c>
      <c r="C54" s="104">
        <v>222100</v>
      </c>
      <c r="D54" s="104">
        <v>0</v>
      </c>
      <c r="E54" s="104">
        <v>0</v>
      </c>
      <c r="F54" s="242"/>
    </row>
  </sheetData>
  <mergeCells count="1">
    <mergeCell ref="A6:E6"/>
  </mergeCells>
  <pageMargins left="0.70866141732283472" right="0.70866141732283472" top="0.55118110236220474" bottom="0.35433070866141736" header="0.31496062992125984" footer="0.23622047244094491"/>
  <pageSetup paperSize="9" scale="3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F27"/>
  <sheetViews>
    <sheetView view="pageBreakPreview" zoomScaleNormal="70" zoomScaleSheetLayoutView="100" workbookViewId="0">
      <selection activeCell="D18" sqref="D18:F18"/>
    </sheetView>
  </sheetViews>
  <sheetFormatPr defaultRowHeight="11.25"/>
  <cols>
    <col min="1" max="1" width="70" style="33" customWidth="1"/>
    <col min="2" max="2" width="11.7109375" style="33" customWidth="1"/>
    <col min="3" max="3" width="8.140625" style="33" customWidth="1"/>
    <col min="4" max="6" width="14.42578125" style="33" customWidth="1"/>
    <col min="7" max="7" width="15.85546875" style="33" customWidth="1"/>
    <col min="8" max="9" width="9.140625" style="33" customWidth="1"/>
    <col min="10" max="16384" width="9.140625" style="33"/>
  </cols>
  <sheetData>
    <row r="1" spans="1:6">
      <c r="E1" s="106"/>
      <c r="F1" s="107" t="s">
        <v>292</v>
      </c>
    </row>
    <row r="2" spans="1:6">
      <c r="E2" s="106"/>
      <c r="F2" s="107" t="str">
        <f>'прил 1...'!E2</f>
        <v>к решению Совета депутатов</v>
      </c>
    </row>
    <row r="3" spans="1:6">
      <c r="E3" s="106"/>
      <c r="F3" s="107" t="str">
        <f>'прил 1...'!E3</f>
        <v xml:space="preserve"> Старосокулакского сельсовета </v>
      </c>
    </row>
    <row r="4" spans="1:6">
      <c r="E4" s="108"/>
      <c r="F4" s="107" t="str">
        <f>'прил 1...'!E4</f>
        <v>от ____ года № ___</v>
      </c>
    </row>
    <row r="5" spans="1:6" ht="36.6" customHeight="1">
      <c r="A5" s="245" t="s">
        <v>347</v>
      </c>
      <c r="B5" s="245"/>
      <c r="C5" s="245"/>
      <c r="D5" s="245"/>
      <c r="E5" s="245"/>
      <c r="F5" s="245"/>
    </row>
    <row r="6" spans="1:6">
      <c r="A6" s="109"/>
      <c r="F6" s="110" t="s">
        <v>55</v>
      </c>
    </row>
    <row r="7" spans="1:6">
      <c r="A7" s="111" t="s">
        <v>200</v>
      </c>
      <c r="B7" s="112" t="s">
        <v>198</v>
      </c>
      <c r="C7" s="112" t="s">
        <v>199</v>
      </c>
      <c r="D7" s="90" t="str">
        <f>'прил 1...'!C9</f>
        <v>2026 год</v>
      </c>
      <c r="E7" s="90" t="str">
        <f>'прил 1...'!D9</f>
        <v>2027 год</v>
      </c>
      <c r="F7" s="90" t="str">
        <f>'прил 1...'!E9</f>
        <v>2028 год</v>
      </c>
    </row>
    <row r="8" spans="1:6">
      <c r="A8" s="89" t="s">
        <v>300</v>
      </c>
      <c r="B8" s="113">
        <v>0</v>
      </c>
      <c r="C8" s="113">
        <v>0</v>
      </c>
      <c r="D8" s="114">
        <f>'прил 5...'!G8</f>
        <v>0</v>
      </c>
      <c r="E8" s="114">
        <f>'прил 5...'!H8</f>
        <v>90400</v>
      </c>
      <c r="F8" s="114">
        <f>'прил 5...'!I8</f>
        <v>188650</v>
      </c>
    </row>
    <row r="9" spans="1:6">
      <c r="A9" s="115" t="s">
        <v>263</v>
      </c>
      <c r="B9" s="116">
        <v>1</v>
      </c>
      <c r="C9" s="116">
        <v>0</v>
      </c>
      <c r="D9" s="117">
        <f>D10+D11+D12+D13</f>
        <v>781856.17999999993</v>
      </c>
      <c r="E9" s="117">
        <f>E10+E11+E12+E13</f>
        <v>1128700</v>
      </c>
      <c r="F9" s="117">
        <f>F10+F11+F12+F13</f>
        <v>1239700</v>
      </c>
    </row>
    <row r="10" spans="1:6" ht="22.5">
      <c r="A10" s="118" t="s">
        <v>264</v>
      </c>
      <c r="B10" s="113">
        <v>1</v>
      </c>
      <c r="C10" s="113">
        <v>2</v>
      </c>
      <c r="D10" s="114">
        <f>'прил 5...'!G11</f>
        <v>166757.18</v>
      </c>
      <c r="E10" s="114">
        <f>'прил 5...'!H11</f>
        <v>376000</v>
      </c>
      <c r="F10" s="114">
        <f>'прил 5...'!I11</f>
        <v>497000</v>
      </c>
    </row>
    <row r="11" spans="1:6" ht="27" customHeight="1">
      <c r="A11" s="118" t="s">
        <v>265</v>
      </c>
      <c r="B11" s="113">
        <v>1</v>
      </c>
      <c r="C11" s="113">
        <v>4</v>
      </c>
      <c r="D11" s="114">
        <f>'прил 5...'!G19</f>
        <v>595511</v>
      </c>
      <c r="E11" s="114">
        <f>'прил 5...'!H19</f>
        <v>733112</v>
      </c>
      <c r="F11" s="114">
        <f>'прил 5...'!I19</f>
        <v>723112</v>
      </c>
    </row>
    <row r="12" spans="1:6" ht="22.5">
      <c r="A12" s="118" t="s">
        <v>179</v>
      </c>
      <c r="B12" s="113">
        <v>1</v>
      </c>
      <c r="C12" s="113">
        <v>6</v>
      </c>
      <c r="D12" s="114">
        <f>'прил 5...'!G33</f>
        <v>17588</v>
      </c>
      <c r="E12" s="114">
        <f>'прил 5...'!H33</f>
        <v>17588</v>
      </c>
      <c r="F12" s="114">
        <f>'прил 5...'!I33</f>
        <v>17588</v>
      </c>
    </row>
    <row r="13" spans="1:6">
      <c r="A13" s="118" t="s">
        <v>188</v>
      </c>
      <c r="B13" s="113">
        <v>1</v>
      </c>
      <c r="C13" s="113">
        <v>13</v>
      </c>
      <c r="D13" s="114">
        <f>'прил 5...'!G39</f>
        <v>2000</v>
      </c>
      <c r="E13" s="114">
        <f>'прил 5...'!H39</f>
        <v>2000</v>
      </c>
      <c r="F13" s="114">
        <f>'прил 5...'!I39</f>
        <v>2000</v>
      </c>
    </row>
    <row r="14" spans="1:6">
      <c r="A14" s="115" t="s">
        <v>48</v>
      </c>
      <c r="B14" s="116">
        <v>2</v>
      </c>
      <c r="C14" s="116">
        <v>0</v>
      </c>
      <c r="D14" s="117">
        <f>D15</f>
        <v>253207.97</v>
      </c>
      <c r="E14" s="117">
        <f>E15</f>
        <v>282900.65000000002</v>
      </c>
      <c r="F14" s="117">
        <f>F15</f>
        <v>361260</v>
      </c>
    </row>
    <row r="15" spans="1:6">
      <c r="A15" s="118" t="s">
        <v>49</v>
      </c>
      <c r="B15" s="113">
        <v>2</v>
      </c>
      <c r="C15" s="113">
        <v>3</v>
      </c>
      <c r="D15" s="114">
        <f>'прил 5...'!G47</f>
        <v>253207.97</v>
      </c>
      <c r="E15" s="114">
        <f>'прил 5...'!H47</f>
        <v>282900.65000000002</v>
      </c>
      <c r="F15" s="114">
        <f>'прил 5...'!I47</f>
        <v>361260</v>
      </c>
    </row>
    <row r="16" spans="1:6">
      <c r="A16" s="115" t="s">
        <v>50</v>
      </c>
      <c r="B16" s="116">
        <v>3</v>
      </c>
      <c r="C16" s="116">
        <v>0</v>
      </c>
      <c r="D16" s="117">
        <f>D17</f>
        <v>12000</v>
      </c>
      <c r="E16" s="117">
        <f>E17</f>
        <v>10000</v>
      </c>
      <c r="F16" s="117">
        <f>F17</f>
        <v>10000</v>
      </c>
    </row>
    <row r="17" spans="1:6" ht="22.5">
      <c r="A17" s="118" t="s">
        <v>249</v>
      </c>
      <c r="B17" s="113">
        <v>3</v>
      </c>
      <c r="C17" s="113">
        <v>10</v>
      </c>
      <c r="D17" s="114">
        <f>'прил 5...'!G56</f>
        <v>12000</v>
      </c>
      <c r="E17" s="114">
        <f>'прил 5...'!H56</f>
        <v>10000</v>
      </c>
      <c r="F17" s="114">
        <f>'прил 5...'!I56</f>
        <v>10000</v>
      </c>
    </row>
    <row r="18" spans="1:6">
      <c r="A18" s="115" t="s">
        <v>51</v>
      </c>
      <c r="B18" s="116">
        <v>4</v>
      </c>
      <c r="C18" s="116">
        <v>0</v>
      </c>
      <c r="D18" s="117">
        <f>D19</f>
        <v>901320</v>
      </c>
      <c r="E18" s="117">
        <f>E19</f>
        <v>593000</v>
      </c>
      <c r="F18" s="117">
        <f>F19</f>
        <v>616000</v>
      </c>
    </row>
    <row r="19" spans="1:6">
      <c r="A19" s="118" t="s">
        <v>52</v>
      </c>
      <c r="B19" s="113">
        <v>4</v>
      </c>
      <c r="C19" s="113">
        <v>9</v>
      </c>
      <c r="D19" s="114">
        <f>'прил 5...'!G64</f>
        <v>901320</v>
      </c>
      <c r="E19" s="114">
        <f>'прил 5...'!H64</f>
        <v>593000</v>
      </c>
      <c r="F19" s="114">
        <f>'прил 5...'!I64</f>
        <v>616000</v>
      </c>
    </row>
    <row r="20" spans="1:6" ht="19.5" hidden="1" customHeight="1">
      <c r="A20" s="118" t="s">
        <v>251</v>
      </c>
      <c r="B20" s="113">
        <v>4</v>
      </c>
      <c r="C20" s="113">
        <v>12</v>
      </c>
      <c r="D20" s="114" t="e">
        <f>'прил 5...'!#REF!</f>
        <v>#REF!</v>
      </c>
      <c r="E20" s="114" t="e">
        <f>'прил 5...'!#REF!</f>
        <v>#REF!</v>
      </c>
      <c r="F20" s="114" t="e">
        <f>'прил 5...'!#REF!</f>
        <v>#REF!</v>
      </c>
    </row>
    <row r="21" spans="1:6">
      <c r="A21" s="115" t="s">
        <v>173</v>
      </c>
      <c r="B21" s="116">
        <v>5</v>
      </c>
      <c r="C21" s="116">
        <v>0</v>
      </c>
      <c r="D21" s="117">
        <f>D22+D23</f>
        <v>342055</v>
      </c>
      <c r="E21" s="117">
        <f>E22+E23</f>
        <v>352000</v>
      </c>
      <c r="F21" s="117">
        <f>F22+F23</f>
        <v>362000</v>
      </c>
    </row>
    <row r="22" spans="1:6">
      <c r="A22" s="118" t="s">
        <v>338</v>
      </c>
      <c r="B22" s="113">
        <v>5</v>
      </c>
      <c r="C22" s="113">
        <v>2</v>
      </c>
      <c r="D22" s="114">
        <f>'прил 5...'!G78</f>
        <v>332000</v>
      </c>
      <c r="E22" s="114">
        <f>'прил 5...'!H78</f>
        <v>342000</v>
      </c>
      <c r="F22" s="114">
        <f>'прил 5...'!I78</f>
        <v>352000</v>
      </c>
    </row>
    <row r="23" spans="1:6">
      <c r="A23" s="118" t="s">
        <v>171</v>
      </c>
      <c r="B23" s="113">
        <v>5</v>
      </c>
      <c r="C23" s="113">
        <v>3</v>
      </c>
      <c r="D23" s="114">
        <f>'прил 5...'!G81</f>
        <v>10055</v>
      </c>
      <c r="E23" s="114">
        <f>'прил 5...'!H81</f>
        <v>10000</v>
      </c>
      <c r="F23" s="114">
        <f>'прил 5...'!I81</f>
        <v>10000</v>
      </c>
    </row>
    <row r="24" spans="1:6">
      <c r="A24" s="115" t="s">
        <v>53</v>
      </c>
      <c r="B24" s="116">
        <v>8</v>
      </c>
      <c r="C24" s="116">
        <v>0</v>
      </c>
      <c r="D24" s="117">
        <f>D25</f>
        <v>1542868.82</v>
      </c>
      <c r="E24" s="117">
        <f>E25</f>
        <v>1441900</v>
      </c>
      <c r="F24" s="117">
        <f>F25</f>
        <v>1356650</v>
      </c>
    </row>
    <row r="25" spans="1:6">
      <c r="A25" s="118" t="s">
        <v>266</v>
      </c>
      <c r="B25" s="113">
        <v>8</v>
      </c>
      <c r="C25" s="113">
        <v>1</v>
      </c>
      <c r="D25" s="114">
        <f>'прил 5...'!G89</f>
        <v>1542868.82</v>
      </c>
      <c r="E25" s="114">
        <f>'прил 5...'!H89</f>
        <v>1441900</v>
      </c>
      <c r="F25" s="114">
        <f>'прил 5...'!I89</f>
        <v>1356650</v>
      </c>
    </row>
    <row r="26" spans="1:6">
      <c r="A26" s="121" t="s">
        <v>267</v>
      </c>
      <c r="B26" s="120" t="s">
        <v>202</v>
      </c>
      <c r="C26" s="120" t="s">
        <v>202</v>
      </c>
      <c r="D26" s="38">
        <f>D8+D9+D14+D16+D18+D21+D24</f>
        <v>3833307.9699999997</v>
      </c>
      <c r="E26" s="38">
        <f>E8+E9+E14+E16+E18+E21+E24</f>
        <v>3898900.65</v>
      </c>
      <c r="F26" s="38">
        <f>F8+F9+F14+F16+F18+F21+F24</f>
        <v>4134260</v>
      </c>
    </row>
    <row r="27" spans="1:6">
      <c r="D27" s="77"/>
      <c r="E27" s="77"/>
      <c r="F27" s="77"/>
    </row>
  </sheetData>
  <mergeCells count="1"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M108"/>
  <sheetViews>
    <sheetView topLeftCell="A52" zoomScaleNormal="100" workbookViewId="0">
      <selection activeCell="D107" sqref="D107"/>
    </sheetView>
  </sheetViews>
  <sheetFormatPr defaultRowHeight="11.25"/>
  <cols>
    <col min="1" max="1" width="83.85546875" style="76" customWidth="1"/>
    <col min="2" max="3" width="6.140625" style="33" customWidth="1"/>
    <col min="4" max="4" width="11.85546875" style="33" customWidth="1"/>
    <col min="5" max="5" width="6.28515625" style="33" customWidth="1"/>
    <col min="6" max="8" width="14.42578125" style="33" customWidth="1"/>
    <col min="9" max="9" width="11.28515625" style="33" customWidth="1"/>
    <col min="10" max="10" width="6.85546875" style="33" customWidth="1"/>
    <col min="11" max="12" width="13" style="33" customWidth="1"/>
    <col min="13" max="13" width="0.5703125" style="33" customWidth="1"/>
    <col min="14" max="14" width="29.140625" style="33" customWidth="1"/>
    <col min="15" max="15" width="6" style="33" customWidth="1"/>
    <col min="16" max="16" width="7.140625" style="33" customWidth="1"/>
    <col min="17" max="17" width="14.5703125" style="33" customWidth="1"/>
    <col min="18" max="18" width="0.140625" style="33" customWidth="1"/>
    <col min="19" max="19" width="9.140625" style="33"/>
    <col min="20" max="22" width="14" style="33" customWidth="1"/>
    <col min="23" max="16384" width="9.140625" style="33"/>
  </cols>
  <sheetData>
    <row r="1" spans="1:13" ht="15.6" customHeight="1">
      <c r="A1" s="140"/>
      <c r="B1" s="141"/>
      <c r="C1" s="141"/>
      <c r="D1" s="141"/>
      <c r="E1" s="141"/>
      <c r="F1" s="141"/>
      <c r="G1" s="142"/>
      <c r="H1" s="143" t="s">
        <v>242</v>
      </c>
    </row>
    <row r="2" spans="1:13" ht="14.45" customHeight="1">
      <c r="A2" s="140"/>
      <c r="B2" s="141"/>
      <c r="C2" s="141"/>
      <c r="D2" s="141"/>
      <c r="E2" s="141"/>
      <c r="F2" s="141"/>
      <c r="G2" s="142"/>
      <c r="H2" s="143" t="str">
        <f>'прил 1...'!E2</f>
        <v>к решению Совета депутатов</v>
      </c>
    </row>
    <row r="3" spans="1:13" ht="15.6" customHeight="1">
      <c r="A3" s="140"/>
      <c r="B3" s="141"/>
      <c r="C3" s="141"/>
      <c r="D3" s="141"/>
      <c r="E3" s="141"/>
      <c r="F3" s="141"/>
      <c r="G3" s="142"/>
      <c r="H3" s="143" t="str">
        <f>'прил 1...'!E3</f>
        <v xml:space="preserve"> Старосокулакского сельсовета </v>
      </c>
    </row>
    <row r="4" spans="1:13" ht="15" customHeight="1">
      <c r="A4" s="140"/>
      <c r="B4" s="141"/>
      <c r="C4" s="141"/>
      <c r="D4" s="141"/>
      <c r="E4" s="141"/>
      <c r="F4" s="141"/>
      <c r="G4" s="142"/>
      <c r="H4" s="143" t="str">
        <f>'прил 1...'!E4</f>
        <v>от ____ года № ___</v>
      </c>
    </row>
    <row r="5" spans="1:13">
      <c r="A5" s="140"/>
      <c r="B5" s="141"/>
      <c r="C5" s="141"/>
      <c r="D5" s="141"/>
      <c r="E5" s="141"/>
      <c r="F5" s="141"/>
      <c r="G5" s="141"/>
      <c r="H5" s="143"/>
    </row>
    <row r="6" spans="1:13" ht="47.25" customHeight="1">
      <c r="A6" s="250" t="s">
        <v>348</v>
      </c>
      <c r="B6" s="250"/>
      <c r="C6" s="250"/>
      <c r="D6" s="250"/>
      <c r="E6" s="250"/>
      <c r="F6" s="250"/>
      <c r="G6" s="250"/>
      <c r="H6" s="250"/>
      <c r="I6" s="142"/>
      <c r="J6" s="142"/>
      <c r="K6" s="142"/>
      <c r="L6" s="142"/>
      <c r="M6" s="142"/>
    </row>
    <row r="7" spans="1:13" ht="21" customHeight="1">
      <c r="A7" s="144"/>
      <c r="B7" s="145"/>
      <c r="C7" s="145"/>
      <c r="D7" s="145"/>
      <c r="E7" s="145"/>
      <c r="F7" s="145"/>
      <c r="G7" s="145"/>
      <c r="H7" s="79" t="s">
        <v>55</v>
      </c>
      <c r="I7" s="142"/>
      <c r="J7" s="142"/>
      <c r="K7" s="142"/>
      <c r="L7" s="142"/>
      <c r="M7" s="142"/>
    </row>
    <row r="8" spans="1:13" ht="31.5" customHeight="1">
      <c r="A8" s="157" t="s">
        <v>56</v>
      </c>
      <c r="B8" s="112" t="s">
        <v>58</v>
      </c>
      <c r="C8" s="112" t="s">
        <v>59</v>
      </c>
      <c r="D8" s="112" t="s">
        <v>60</v>
      </c>
      <c r="E8" s="112" t="s">
        <v>61</v>
      </c>
      <c r="F8" s="91" t="str">
        <f>'прил 1...'!C9</f>
        <v>2026 год</v>
      </c>
      <c r="G8" s="91" t="str">
        <f>'прил 1...'!D9</f>
        <v>2027 год</v>
      </c>
      <c r="H8" s="91" t="str">
        <f>'прил 1...'!E9</f>
        <v>2028 год</v>
      </c>
    </row>
    <row r="9" spans="1:13" ht="15.75" customHeight="1">
      <c r="A9" s="89" t="s">
        <v>300</v>
      </c>
      <c r="B9" s="36">
        <v>0</v>
      </c>
      <c r="C9" s="36">
        <v>0</v>
      </c>
      <c r="D9" s="146">
        <v>0</v>
      </c>
      <c r="E9" s="37">
        <v>0</v>
      </c>
      <c r="F9" s="37">
        <f>'прил 5...'!G8</f>
        <v>0</v>
      </c>
      <c r="G9" s="239">
        <f>'прил 5...'!H8</f>
        <v>90400</v>
      </c>
      <c r="H9" s="239">
        <f>'прил 5...'!I8</f>
        <v>188650</v>
      </c>
    </row>
    <row r="10" spans="1:13" ht="15.75" customHeight="1">
      <c r="A10" s="158" t="s">
        <v>43</v>
      </c>
      <c r="B10" s="135">
        <v>1</v>
      </c>
      <c r="C10" s="135">
        <v>0</v>
      </c>
      <c r="D10" s="148">
        <v>0</v>
      </c>
      <c r="E10" s="136">
        <v>0</v>
      </c>
      <c r="F10" s="137">
        <f>F11+F17+F28+F34</f>
        <v>781856.17999999993</v>
      </c>
      <c r="G10" s="137">
        <f>G11+G17+G28+G34</f>
        <v>1128700</v>
      </c>
      <c r="H10" s="137">
        <f>H11+H17+H28+H34</f>
        <v>1239700</v>
      </c>
    </row>
    <row r="11" spans="1:13" ht="15.75" customHeight="1">
      <c r="A11" s="159" t="s">
        <v>44</v>
      </c>
      <c r="B11" s="48">
        <v>1</v>
      </c>
      <c r="C11" s="48">
        <v>2</v>
      </c>
      <c r="D11" s="149">
        <v>0</v>
      </c>
      <c r="E11" s="49">
        <v>0</v>
      </c>
      <c r="F11" s="50">
        <f t="shared" ref="F11:H15" si="0">F12</f>
        <v>166757.18</v>
      </c>
      <c r="G11" s="50">
        <f t="shared" si="0"/>
        <v>376000</v>
      </c>
      <c r="H11" s="50">
        <f t="shared" si="0"/>
        <v>497000</v>
      </c>
    </row>
    <row r="12" spans="1:13" ht="25.5" customHeight="1">
      <c r="A12" s="160" t="s">
        <v>286</v>
      </c>
      <c r="B12" s="36">
        <v>1</v>
      </c>
      <c r="C12" s="36">
        <v>2</v>
      </c>
      <c r="D12" s="122">
        <v>6600000000</v>
      </c>
      <c r="E12" s="37">
        <v>0</v>
      </c>
      <c r="F12" s="38">
        <f>F13</f>
        <v>166757.18</v>
      </c>
      <c r="G12" s="38">
        <f>G14</f>
        <v>376000</v>
      </c>
      <c r="H12" s="38">
        <f>H14</f>
        <v>497000</v>
      </c>
    </row>
    <row r="13" spans="1:13" ht="14.25" customHeight="1">
      <c r="A13" s="161" t="s">
        <v>268</v>
      </c>
      <c r="B13" s="36">
        <v>1</v>
      </c>
      <c r="C13" s="36">
        <v>2</v>
      </c>
      <c r="D13" s="122">
        <v>6640000000</v>
      </c>
      <c r="E13" s="37">
        <v>0</v>
      </c>
      <c r="F13" s="38">
        <f>F14</f>
        <v>166757.18</v>
      </c>
      <c r="G13" s="38">
        <f>G14</f>
        <v>376000</v>
      </c>
      <c r="H13" s="38">
        <f>H14</f>
        <v>497000</v>
      </c>
    </row>
    <row r="14" spans="1:13" ht="14.25" customHeight="1">
      <c r="A14" s="161" t="s">
        <v>269</v>
      </c>
      <c r="B14" s="36">
        <v>1</v>
      </c>
      <c r="C14" s="36">
        <v>2</v>
      </c>
      <c r="D14" s="122">
        <v>6640500000</v>
      </c>
      <c r="E14" s="37">
        <v>0</v>
      </c>
      <c r="F14" s="38">
        <f t="shared" si="0"/>
        <v>166757.18</v>
      </c>
      <c r="G14" s="38">
        <f t="shared" si="0"/>
        <v>376000</v>
      </c>
      <c r="H14" s="38">
        <f t="shared" si="0"/>
        <v>497000</v>
      </c>
    </row>
    <row r="15" spans="1:13" ht="14.25" customHeight="1">
      <c r="A15" s="61" t="s">
        <v>62</v>
      </c>
      <c r="B15" s="124">
        <v>1</v>
      </c>
      <c r="C15" s="124">
        <v>2</v>
      </c>
      <c r="D15" s="125">
        <v>6640510010</v>
      </c>
      <c r="E15" s="126">
        <v>0</v>
      </c>
      <c r="F15" s="127">
        <f t="shared" si="0"/>
        <v>166757.18</v>
      </c>
      <c r="G15" s="127">
        <f t="shared" si="0"/>
        <v>376000</v>
      </c>
      <c r="H15" s="127">
        <f t="shared" si="0"/>
        <v>497000</v>
      </c>
    </row>
    <row r="16" spans="1:13" ht="14.25" customHeight="1">
      <c r="A16" s="73" t="s">
        <v>63</v>
      </c>
      <c r="B16" s="54">
        <v>1</v>
      </c>
      <c r="C16" s="54">
        <v>2</v>
      </c>
      <c r="D16" s="68">
        <v>6640510010</v>
      </c>
      <c r="E16" s="55">
        <v>120</v>
      </c>
      <c r="F16" s="56">
        <f>'прил 5...'!G16</f>
        <v>166757.18</v>
      </c>
      <c r="G16" s="56">
        <f>'прил 5...'!H16</f>
        <v>376000</v>
      </c>
      <c r="H16" s="56">
        <f>'прил 5...'!I16</f>
        <v>497000</v>
      </c>
    </row>
    <row r="17" spans="1:8" ht="22.5" customHeight="1">
      <c r="A17" s="159" t="s">
        <v>47</v>
      </c>
      <c r="B17" s="48">
        <v>1</v>
      </c>
      <c r="C17" s="48">
        <v>4</v>
      </c>
      <c r="D17" s="149">
        <v>0</v>
      </c>
      <c r="E17" s="49">
        <v>0</v>
      </c>
      <c r="F17" s="50">
        <f>F18</f>
        <v>595511</v>
      </c>
      <c r="G17" s="50">
        <f>G18</f>
        <v>733112</v>
      </c>
      <c r="H17" s="50">
        <f>H18</f>
        <v>723112</v>
      </c>
    </row>
    <row r="18" spans="1:8" ht="24" customHeight="1">
      <c r="A18" s="160" t="s">
        <v>286</v>
      </c>
      <c r="B18" s="36">
        <v>1</v>
      </c>
      <c r="C18" s="36">
        <v>4</v>
      </c>
      <c r="D18" s="122">
        <v>6600000000</v>
      </c>
      <c r="E18" s="37">
        <v>0</v>
      </c>
      <c r="F18" s="38">
        <f t="shared" ref="F18:H19" si="1">F19</f>
        <v>595511</v>
      </c>
      <c r="G18" s="38">
        <f t="shared" si="1"/>
        <v>733112</v>
      </c>
      <c r="H18" s="38">
        <f t="shared" si="1"/>
        <v>723112</v>
      </c>
    </row>
    <row r="19" spans="1:8" ht="12.75" customHeight="1">
      <c r="A19" s="161" t="s">
        <v>268</v>
      </c>
      <c r="B19" s="36">
        <v>1</v>
      </c>
      <c r="C19" s="36">
        <v>4</v>
      </c>
      <c r="D19" s="122">
        <v>6640000000</v>
      </c>
      <c r="E19" s="37">
        <v>0</v>
      </c>
      <c r="F19" s="38">
        <f t="shared" si="1"/>
        <v>595511</v>
      </c>
      <c r="G19" s="38">
        <f t="shared" si="1"/>
        <v>733112</v>
      </c>
      <c r="H19" s="38">
        <f t="shared" si="1"/>
        <v>723112</v>
      </c>
    </row>
    <row r="20" spans="1:8" ht="12.75" customHeight="1">
      <c r="A20" s="161" t="s">
        <v>269</v>
      </c>
      <c r="B20" s="36">
        <v>1</v>
      </c>
      <c r="C20" s="36">
        <v>4</v>
      </c>
      <c r="D20" s="122">
        <v>6640500000</v>
      </c>
      <c r="E20" s="37">
        <v>0</v>
      </c>
      <c r="F20" s="38">
        <f>F21+F24+F26</f>
        <v>595511</v>
      </c>
      <c r="G20" s="38">
        <f>G21+G24+G26</f>
        <v>733112</v>
      </c>
      <c r="H20" s="38">
        <f>H21+H24+H26</f>
        <v>723112</v>
      </c>
    </row>
    <row r="21" spans="1:8" ht="12.75" customHeight="1">
      <c r="A21" s="61" t="s">
        <v>297</v>
      </c>
      <c r="B21" s="124">
        <v>1</v>
      </c>
      <c r="C21" s="124">
        <v>4</v>
      </c>
      <c r="D21" s="125">
        <v>6640510020</v>
      </c>
      <c r="E21" s="126">
        <v>0</v>
      </c>
      <c r="F21" s="127">
        <f>F22+F23</f>
        <v>539101</v>
      </c>
      <c r="G21" s="127">
        <f>G22+G23</f>
        <v>676702</v>
      </c>
      <c r="H21" s="127">
        <f>H22+H23</f>
        <v>666702</v>
      </c>
    </row>
    <row r="22" spans="1:8" ht="12.75" customHeight="1">
      <c r="A22" s="73" t="s">
        <v>63</v>
      </c>
      <c r="B22" s="54">
        <v>1</v>
      </c>
      <c r="C22" s="54">
        <v>4</v>
      </c>
      <c r="D22" s="68">
        <v>6640510020</v>
      </c>
      <c r="E22" s="55" t="s">
        <v>64</v>
      </c>
      <c r="F22" s="56">
        <f>'прил 5...'!G24</f>
        <v>65100</v>
      </c>
      <c r="G22" s="56">
        <f>'прил 5...'!H24</f>
        <v>226702</v>
      </c>
      <c r="H22" s="56">
        <f>'прил 5...'!I24</f>
        <v>216702</v>
      </c>
    </row>
    <row r="23" spans="1:8" ht="12.75" customHeight="1">
      <c r="A23" s="73" t="s">
        <v>66</v>
      </c>
      <c r="B23" s="54">
        <v>1</v>
      </c>
      <c r="C23" s="54">
        <v>4</v>
      </c>
      <c r="D23" s="68">
        <v>6640510020</v>
      </c>
      <c r="E23" s="55" t="s">
        <v>65</v>
      </c>
      <c r="F23" s="56">
        <f>'прил 5...'!G27</f>
        <v>474001</v>
      </c>
      <c r="G23" s="56">
        <f>'прил 5...'!H27</f>
        <v>450000</v>
      </c>
      <c r="H23" s="56">
        <f>'прил 5...'!I27</f>
        <v>450000</v>
      </c>
    </row>
    <row r="24" spans="1:8" ht="36" customHeight="1">
      <c r="A24" s="61" t="s">
        <v>321</v>
      </c>
      <c r="B24" s="124">
        <v>1</v>
      </c>
      <c r="C24" s="124">
        <v>4</v>
      </c>
      <c r="D24" s="125" t="s">
        <v>323</v>
      </c>
      <c r="E24" s="126">
        <v>0</v>
      </c>
      <c r="F24" s="127">
        <f>F25</f>
        <v>27700</v>
      </c>
      <c r="G24" s="127">
        <f>G25</f>
        <v>27700</v>
      </c>
      <c r="H24" s="127">
        <f>H25</f>
        <v>27700</v>
      </c>
    </row>
    <row r="25" spans="1:8" ht="14.25" customHeight="1">
      <c r="A25" s="130" t="s">
        <v>40</v>
      </c>
      <c r="B25" s="131">
        <v>1</v>
      </c>
      <c r="C25" s="131">
        <v>4</v>
      </c>
      <c r="D25" s="132" t="s">
        <v>323</v>
      </c>
      <c r="E25" s="133">
        <v>540</v>
      </c>
      <c r="F25" s="134">
        <f>'прил 5...'!G29</f>
        <v>27700</v>
      </c>
      <c r="G25" s="134">
        <f>'прил 5...'!H29</f>
        <v>27700</v>
      </c>
      <c r="H25" s="134">
        <f>'прил 5...'!I29</f>
        <v>27700</v>
      </c>
    </row>
    <row r="26" spans="1:8" ht="35.25" customHeight="1">
      <c r="A26" s="61" t="s">
        <v>322</v>
      </c>
      <c r="B26" s="124">
        <v>1</v>
      </c>
      <c r="C26" s="124">
        <v>4</v>
      </c>
      <c r="D26" s="125" t="s">
        <v>324</v>
      </c>
      <c r="E26" s="126">
        <v>0</v>
      </c>
      <c r="F26" s="127">
        <f>F27</f>
        <v>28710</v>
      </c>
      <c r="G26" s="127">
        <f>G27</f>
        <v>28710</v>
      </c>
      <c r="H26" s="127">
        <f>H27</f>
        <v>28710</v>
      </c>
    </row>
    <row r="27" spans="1:8" ht="13.5" customHeight="1">
      <c r="A27" s="130" t="s">
        <v>40</v>
      </c>
      <c r="B27" s="131">
        <v>1</v>
      </c>
      <c r="C27" s="131">
        <v>4</v>
      </c>
      <c r="D27" s="132" t="s">
        <v>324</v>
      </c>
      <c r="E27" s="133">
        <v>540</v>
      </c>
      <c r="F27" s="134">
        <f>'прил 5...'!G32</f>
        <v>28710</v>
      </c>
      <c r="G27" s="134">
        <f>'прил 5...'!H32</f>
        <v>28710</v>
      </c>
      <c r="H27" s="134">
        <f>'прил 5...'!I32</f>
        <v>28710</v>
      </c>
    </row>
    <row r="28" spans="1:8" ht="24" customHeight="1">
      <c r="A28" s="159" t="s">
        <v>179</v>
      </c>
      <c r="B28" s="48">
        <v>1</v>
      </c>
      <c r="C28" s="48">
        <v>6</v>
      </c>
      <c r="D28" s="149">
        <v>0</v>
      </c>
      <c r="E28" s="49">
        <v>0</v>
      </c>
      <c r="F28" s="50">
        <f>F29</f>
        <v>17588</v>
      </c>
      <c r="G28" s="50">
        <f t="shared" ref="G28:H31" si="2">G29</f>
        <v>17588</v>
      </c>
      <c r="H28" s="50">
        <f t="shared" si="2"/>
        <v>17588</v>
      </c>
    </row>
    <row r="29" spans="1:8" ht="24.75" customHeight="1">
      <c r="A29" s="160" t="s">
        <v>286</v>
      </c>
      <c r="B29" s="36">
        <v>1</v>
      </c>
      <c r="C29" s="36">
        <v>6</v>
      </c>
      <c r="D29" s="122">
        <v>6600000000</v>
      </c>
      <c r="E29" s="37">
        <v>0</v>
      </c>
      <c r="F29" s="38">
        <f>F30</f>
        <v>17588</v>
      </c>
      <c r="G29" s="38">
        <f t="shared" si="2"/>
        <v>17588</v>
      </c>
      <c r="H29" s="38">
        <f t="shared" si="2"/>
        <v>17588</v>
      </c>
    </row>
    <row r="30" spans="1:8" ht="15" customHeight="1">
      <c r="A30" s="161" t="s">
        <v>268</v>
      </c>
      <c r="B30" s="36">
        <v>1</v>
      </c>
      <c r="C30" s="36">
        <v>6</v>
      </c>
      <c r="D30" s="122">
        <v>6640000000</v>
      </c>
      <c r="E30" s="37">
        <v>0</v>
      </c>
      <c r="F30" s="38">
        <f>F31</f>
        <v>17588</v>
      </c>
      <c r="G30" s="38">
        <f t="shared" si="2"/>
        <v>17588</v>
      </c>
      <c r="H30" s="38">
        <f t="shared" si="2"/>
        <v>17588</v>
      </c>
    </row>
    <row r="31" spans="1:8" ht="15" customHeight="1">
      <c r="A31" s="161" t="s">
        <v>269</v>
      </c>
      <c r="B31" s="36">
        <v>1</v>
      </c>
      <c r="C31" s="36">
        <v>6</v>
      </c>
      <c r="D31" s="122">
        <v>6640500000</v>
      </c>
      <c r="E31" s="37">
        <v>0</v>
      </c>
      <c r="F31" s="38">
        <f>F32</f>
        <v>17588</v>
      </c>
      <c r="G31" s="38">
        <f t="shared" si="2"/>
        <v>17588</v>
      </c>
      <c r="H31" s="38">
        <f t="shared" si="2"/>
        <v>17588</v>
      </c>
    </row>
    <row r="32" spans="1:8" ht="35.25" customHeight="1">
      <c r="A32" s="61" t="s">
        <v>325</v>
      </c>
      <c r="B32" s="124">
        <v>1</v>
      </c>
      <c r="C32" s="124">
        <v>6</v>
      </c>
      <c r="D32" s="125" t="s">
        <v>329</v>
      </c>
      <c r="E32" s="126">
        <v>0</v>
      </c>
      <c r="F32" s="127">
        <f>F33</f>
        <v>17588</v>
      </c>
      <c r="G32" s="127">
        <f>G33</f>
        <v>17588</v>
      </c>
      <c r="H32" s="127">
        <f>H33</f>
        <v>17588</v>
      </c>
    </row>
    <row r="33" spans="1:8" ht="12.75" customHeight="1">
      <c r="A33" s="130" t="s">
        <v>40</v>
      </c>
      <c r="B33" s="54">
        <v>1</v>
      </c>
      <c r="C33" s="54">
        <v>6</v>
      </c>
      <c r="D33" s="132" t="s">
        <v>329</v>
      </c>
      <c r="E33" s="133">
        <v>540</v>
      </c>
      <c r="F33" s="134">
        <f>'прил 5...'!G38</f>
        <v>17588</v>
      </c>
      <c r="G33" s="134">
        <f>'прил 5...'!H38</f>
        <v>17588</v>
      </c>
      <c r="H33" s="134">
        <f>'прил 5...'!I38</f>
        <v>17588</v>
      </c>
    </row>
    <row r="34" spans="1:8" ht="12.75" customHeight="1">
      <c r="A34" s="159" t="s">
        <v>188</v>
      </c>
      <c r="B34" s="48">
        <v>1</v>
      </c>
      <c r="C34" s="48">
        <v>13</v>
      </c>
      <c r="D34" s="149">
        <v>0</v>
      </c>
      <c r="E34" s="49">
        <v>0</v>
      </c>
      <c r="F34" s="50">
        <f>F35</f>
        <v>2000</v>
      </c>
      <c r="G34" s="50">
        <f>G35</f>
        <v>2000</v>
      </c>
      <c r="H34" s="50">
        <f>H35</f>
        <v>2000</v>
      </c>
    </row>
    <row r="35" spans="1:8" ht="12.75" customHeight="1">
      <c r="A35" s="160" t="s">
        <v>286</v>
      </c>
      <c r="B35" s="36">
        <v>1</v>
      </c>
      <c r="C35" s="36">
        <v>13</v>
      </c>
      <c r="D35" s="122">
        <v>6600000000</v>
      </c>
      <c r="E35" s="37">
        <v>0</v>
      </c>
      <c r="F35" s="38">
        <f>F36</f>
        <v>2000</v>
      </c>
      <c r="G35" s="38">
        <f t="shared" ref="G35:H38" si="3">G36</f>
        <v>2000</v>
      </c>
      <c r="H35" s="38">
        <f t="shared" si="3"/>
        <v>2000</v>
      </c>
    </row>
    <row r="36" spans="1:8" ht="12.75" customHeight="1">
      <c r="A36" s="161" t="s">
        <v>268</v>
      </c>
      <c r="B36" s="36">
        <v>1</v>
      </c>
      <c r="C36" s="36">
        <v>13</v>
      </c>
      <c r="D36" s="122">
        <v>6640000000</v>
      </c>
      <c r="E36" s="37">
        <v>0</v>
      </c>
      <c r="F36" s="38">
        <f>F37</f>
        <v>2000</v>
      </c>
      <c r="G36" s="38">
        <f t="shared" si="3"/>
        <v>2000</v>
      </c>
      <c r="H36" s="38">
        <f t="shared" si="3"/>
        <v>2000</v>
      </c>
    </row>
    <row r="37" spans="1:8" ht="12.75" customHeight="1">
      <c r="A37" s="161" t="s">
        <v>269</v>
      </c>
      <c r="B37" s="36">
        <v>1</v>
      </c>
      <c r="C37" s="36">
        <v>13</v>
      </c>
      <c r="D37" s="122">
        <v>6640500000</v>
      </c>
      <c r="E37" s="37">
        <v>0</v>
      </c>
      <c r="F37" s="38">
        <f>F38</f>
        <v>2000</v>
      </c>
      <c r="G37" s="38">
        <f t="shared" si="3"/>
        <v>2000</v>
      </c>
      <c r="H37" s="38">
        <f t="shared" si="3"/>
        <v>2000</v>
      </c>
    </row>
    <row r="38" spans="1:8" ht="12.75" customHeight="1">
      <c r="A38" s="61" t="s">
        <v>315</v>
      </c>
      <c r="B38" s="124">
        <v>1</v>
      </c>
      <c r="C38" s="124">
        <v>13</v>
      </c>
      <c r="D38" s="125">
        <v>6640595100</v>
      </c>
      <c r="E38" s="126">
        <v>0</v>
      </c>
      <c r="F38" s="127">
        <f>F39</f>
        <v>2000</v>
      </c>
      <c r="G38" s="127">
        <f t="shared" si="3"/>
        <v>2000</v>
      </c>
      <c r="H38" s="127">
        <f t="shared" si="3"/>
        <v>2000</v>
      </c>
    </row>
    <row r="39" spans="1:8" ht="12.75" customHeight="1">
      <c r="A39" s="73" t="s">
        <v>172</v>
      </c>
      <c r="B39" s="54">
        <v>1</v>
      </c>
      <c r="C39" s="54">
        <v>13</v>
      </c>
      <c r="D39" s="68">
        <v>6640595100</v>
      </c>
      <c r="E39" s="55">
        <v>850</v>
      </c>
      <c r="F39" s="56">
        <f>'прил 5...'!G44</f>
        <v>2000</v>
      </c>
      <c r="G39" s="56">
        <f>'прил 5...'!H44</f>
        <v>2000</v>
      </c>
      <c r="H39" s="56">
        <f>'прил 5...'!I44</f>
        <v>2000</v>
      </c>
    </row>
    <row r="40" spans="1:8" ht="12.75" customHeight="1">
      <c r="A40" s="158" t="s">
        <v>48</v>
      </c>
      <c r="B40" s="135">
        <v>2</v>
      </c>
      <c r="C40" s="135">
        <v>0</v>
      </c>
      <c r="D40" s="148">
        <v>0</v>
      </c>
      <c r="E40" s="136">
        <v>0</v>
      </c>
      <c r="F40" s="137">
        <f t="shared" ref="F40:H45" si="4">F41</f>
        <v>253207.97</v>
      </c>
      <c r="G40" s="137">
        <f t="shared" si="4"/>
        <v>282900.65000000002</v>
      </c>
      <c r="H40" s="137">
        <f t="shared" si="4"/>
        <v>361260</v>
      </c>
    </row>
    <row r="41" spans="1:8" ht="15.75" hidden="1" customHeight="1">
      <c r="A41" s="159" t="s">
        <v>49</v>
      </c>
      <c r="B41" s="48">
        <v>2</v>
      </c>
      <c r="C41" s="48">
        <v>3</v>
      </c>
      <c r="D41" s="149">
        <v>0</v>
      </c>
      <c r="E41" s="49">
        <v>0</v>
      </c>
      <c r="F41" s="50">
        <f t="shared" si="4"/>
        <v>253207.97</v>
      </c>
      <c r="G41" s="50">
        <f t="shared" si="4"/>
        <v>282900.65000000002</v>
      </c>
      <c r="H41" s="50">
        <f t="shared" si="4"/>
        <v>361260</v>
      </c>
    </row>
    <row r="42" spans="1:8" ht="24.75" customHeight="1">
      <c r="A42" s="160" t="s">
        <v>286</v>
      </c>
      <c r="B42" s="36">
        <v>2</v>
      </c>
      <c r="C42" s="36">
        <v>3</v>
      </c>
      <c r="D42" s="122">
        <v>6600000000</v>
      </c>
      <c r="E42" s="37">
        <v>0</v>
      </c>
      <c r="F42" s="38">
        <f>F43</f>
        <v>253207.97</v>
      </c>
      <c r="G42" s="38">
        <f t="shared" si="4"/>
        <v>282900.65000000002</v>
      </c>
      <c r="H42" s="38">
        <f t="shared" si="4"/>
        <v>361260</v>
      </c>
    </row>
    <row r="43" spans="1:8" ht="14.25" customHeight="1">
      <c r="A43" s="161" t="s">
        <v>268</v>
      </c>
      <c r="B43" s="36">
        <v>2</v>
      </c>
      <c r="C43" s="36">
        <v>3</v>
      </c>
      <c r="D43" s="122">
        <v>6640000000</v>
      </c>
      <c r="E43" s="37">
        <v>0</v>
      </c>
      <c r="F43" s="38">
        <f>F44</f>
        <v>253207.97</v>
      </c>
      <c r="G43" s="38">
        <f t="shared" si="4"/>
        <v>282900.65000000002</v>
      </c>
      <c r="H43" s="38">
        <f t="shared" si="4"/>
        <v>361260</v>
      </c>
    </row>
    <row r="44" spans="1:8" ht="14.25" customHeight="1">
      <c r="A44" s="161" t="s">
        <v>269</v>
      </c>
      <c r="B44" s="36">
        <v>2</v>
      </c>
      <c r="C44" s="36">
        <v>3</v>
      </c>
      <c r="D44" s="122">
        <v>6640500000</v>
      </c>
      <c r="E44" s="37">
        <v>0</v>
      </c>
      <c r="F44" s="38">
        <f t="shared" si="4"/>
        <v>253207.97</v>
      </c>
      <c r="G44" s="38">
        <f t="shared" si="4"/>
        <v>282900.65000000002</v>
      </c>
      <c r="H44" s="38">
        <f t="shared" si="4"/>
        <v>361260</v>
      </c>
    </row>
    <row r="45" spans="1:8" ht="23.25" customHeight="1">
      <c r="A45" s="61" t="s">
        <v>298</v>
      </c>
      <c r="B45" s="124">
        <v>2</v>
      </c>
      <c r="C45" s="124">
        <v>3</v>
      </c>
      <c r="D45" s="125">
        <v>6640551180</v>
      </c>
      <c r="E45" s="126">
        <v>0</v>
      </c>
      <c r="F45" s="127">
        <f>F46</f>
        <v>253207.97</v>
      </c>
      <c r="G45" s="127">
        <f t="shared" si="4"/>
        <v>282900.65000000002</v>
      </c>
      <c r="H45" s="127">
        <f t="shared" si="4"/>
        <v>361260</v>
      </c>
    </row>
    <row r="46" spans="1:8" ht="12.75" customHeight="1">
      <c r="A46" s="73" t="s">
        <v>63</v>
      </c>
      <c r="B46" s="54">
        <v>2</v>
      </c>
      <c r="C46" s="54">
        <v>3</v>
      </c>
      <c r="D46" s="68">
        <v>6640551180</v>
      </c>
      <c r="E46" s="55">
        <v>120</v>
      </c>
      <c r="F46" s="56">
        <f>'прил 5...'!G52</f>
        <v>253207.97</v>
      </c>
      <c r="G46" s="56">
        <f>'прил 5...'!H52</f>
        <v>282900.65000000002</v>
      </c>
      <c r="H46" s="56">
        <f>'прил 5...'!I52</f>
        <v>361260</v>
      </c>
    </row>
    <row r="47" spans="1:8" ht="12.75" customHeight="1">
      <c r="A47" s="158" t="s">
        <v>50</v>
      </c>
      <c r="B47" s="135">
        <v>3</v>
      </c>
      <c r="C47" s="135">
        <v>0</v>
      </c>
      <c r="D47" s="148">
        <v>0</v>
      </c>
      <c r="E47" s="136">
        <v>0</v>
      </c>
      <c r="F47" s="137">
        <f>F48</f>
        <v>12000</v>
      </c>
      <c r="G47" s="137">
        <f>G48</f>
        <v>10000</v>
      </c>
      <c r="H47" s="137">
        <f>H48</f>
        <v>10000</v>
      </c>
    </row>
    <row r="48" spans="1:8" ht="24.75" customHeight="1">
      <c r="A48" s="159" t="s">
        <v>249</v>
      </c>
      <c r="B48" s="48">
        <v>3</v>
      </c>
      <c r="C48" s="48">
        <v>10</v>
      </c>
      <c r="D48" s="149">
        <v>0</v>
      </c>
      <c r="E48" s="49">
        <v>0</v>
      </c>
      <c r="F48" s="50">
        <f t="shared" ref="F48:H52" si="5">F49</f>
        <v>12000</v>
      </c>
      <c r="G48" s="50">
        <f t="shared" si="5"/>
        <v>10000</v>
      </c>
      <c r="H48" s="50">
        <f t="shared" si="5"/>
        <v>10000</v>
      </c>
    </row>
    <row r="49" spans="1:8" ht="24" customHeight="1">
      <c r="A49" s="160" t="s">
        <v>286</v>
      </c>
      <c r="B49" s="36">
        <v>3</v>
      </c>
      <c r="C49" s="36">
        <v>10</v>
      </c>
      <c r="D49" s="122">
        <v>6600000000</v>
      </c>
      <c r="E49" s="37">
        <v>0</v>
      </c>
      <c r="F49" s="38">
        <f>F50</f>
        <v>12000</v>
      </c>
      <c r="G49" s="38">
        <f t="shared" si="5"/>
        <v>10000</v>
      </c>
      <c r="H49" s="38">
        <f t="shared" si="5"/>
        <v>10000</v>
      </c>
    </row>
    <row r="50" spans="1:8" ht="13.5" customHeight="1">
      <c r="A50" s="161" t="s">
        <v>268</v>
      </c>
      <c r="B50" s="36">
        <v>3</v>
      </c>
      <c r="C50" s="36">
        <v>10</v>
      </c>
      <c r="D50" s="122">
        <v>6640000000</v>
      </c>
      <c r="E50" s="37">
        <v>0</v>
      </c>
      <c r="F50" s="38">
        <f>F51</f>
        <v>12000</v>
      </c>
      <c r="G50" s="38">
        <f t="shared" si="5"/>
        <v>10000</v>
      </c>
      <c r="H50" s="38">
        <f t="shared" si="5"/>
        <v>10000</v>
      </c>
    </row>
    <row r="51" spans="1:8" ht="13.5" customHeight="1">
      <c r="A51" s="161" t="s">
        <v>270</v>
      </c>
      <c r="B51" s="36">
        <v>3</v>
      </c>
      <c r="C51" s="36">
        <v>10</v>
      </c>
      <c r="D51" s="122">
        <v>6640100000</v>
      </c>
      <c r="E51" s="37">
        <v>0</v>
      </c>
      <c r="F51" s="38">
        <f>F52</f>
        <v>12000</v>
      </c>
      <c r="G51" s="38">
        <f t="shared" si="5"/>
        <v>10000</v>
      </c>
      <c r="H51" s="38">
        <f t="shared" si="5"/>
        <v>10000</v>
      </c>
    </row>
    <row r="52" spans="1:8" ht="13.5" customHeight="1">
      <c r="A52" s="61" t="s">
        <v>299</v>
      </c>
      <c r="B52" s="124">
        <v>3</v>
      </c>
      <c r="C52" s="124">
        <v>10</v>
      </c>
      <c r="D52" s="125">
        <v>6640195020</v>
      </c>
      <c r="E52" s="126">
        <v>0</v>
      </c>
      <c r="F52" s="127">
        <f t="shared" si="5"/>
        <v>12000</v>
      </c>
      <c r="G52" s="127">
        <f t="shared" si="5"/>
        <v>10000</v>
      </c>
      <c r="H52" s="127">
        <f t="shared" si="5"/>
        <v>10000</v>
      </c>
    </row>
    <row r="53" spans="1:8" ht="13.5" customHeight="1">
      <c r="A53" s="73" t="s">
        <v>66</v>
      </c>
      <c r="B53" s="54">
        <v>3</v>
      </c>
      <c r="C53" s="54">
        <v>10</v>
      </c>
      <c r="D53" s="68">
        <v>6640195020</v>
      </c>
      <c r="E53" s="55">
        <v>240</v>
      </c>
      <c r="F53" s="56">
        <f>'прил 5...'!G61</f>
        <v>12000</v>
      </c>
      <c r="G53" s="56">
        <f>'прил 5...'!H61</f>
        <v>10000</v>
      </c>
      <c r="H53" s="56">
        <f>'прил 5...'!I61</f>
        <v>10000</v>
      </c>
    </row>
    <row r="54" spans="1:8" ht="13.5" customHeight="1">
      <c r="A54" s="158" t="s">
        <v>51</v>
      </c>
      <c r="B54" s="135">
        <v>4</v>
      </c>
      <c r="C54" s="135">
        <v>0</v>
      </c>
      <c r="D54" s="148">
        <v>0</v>
      </c>
      <c r="E54" s="136">
        <v>0</v>
      </c>
      <c r="F54" s="137">
        <f t="shared" ref="F54:H56" si="6">F55</f>
        <v>901320</v>
      </c>
      <c r="G54" s="137">
        <f t="shared" si="6"/>
        <v>593000</v>
      </c>
      <c r="H54" s="137">
        <f t="shared" si="6"/>
        <v>616000</v>
      </c>
    </row>
    <row r="55" spans="1:8" ht="17.25" customHeight="1">
      <c r="A55" s="162" t="s">
        <v>52</v>
      </c>
      <c r="B55" s="48">
        <v>4</v>
      </c>
      <c r="C55" s="48">
        <v>9</v>
      </c>
      <c r="D55" s="149">
        <v>0</v>
      </c>
      <c r="E55" s="49">
        <v>0</v>
      </c>
      <c r="F55" s="50">
        <f t="shared" si="6"/>
        <v>901320</v>
      </c>
      <c r="G55" s="50">
        <f t="shared" si="6"/>
        <v>593000</v>
      </c>
      <c r="H55" s="50">
        <f t="shared" si="6"/>
        <v>616000</v>
      </c>
    </row>
    <row r="56" spans="1:8" ht="26.25" customHeight="1">
      <c r="A56" s="160" t="s">
        <v>286</v>
      </c>
      <c r="B56" s="36">
        <v>4</v>
      </c>
      <c r="C56" s="36">
        <v>9</v>
      </c>
      <c r="D56" s="122">
        <v>6600000000</v>
      </c>
      <c r="E56" s="37">
        <v>0</v>
      </c>
      <c r="F56" s="38">
        <f t="shared" si="6"/>
        <v>901320</v>
      </c>
      <c r="G56" s="38">
        <f t="shared" si="6"/>
        <v>593000</v>
      </c>
      <c r="H56" s="38">
        <f t="shared" si="6"/>
        <v>616000</v>
      </c>
    </row>
    <row r="57" spans="1:8" ht="14.25" customHeight="1">
      <c r="A57" s="161" t="s">
        <v>268</v>
      </c>
      <c r="B57" s="36">
        <v>4</v>
      </c>
      <c r="C57" s="36">
        <v>9</v>
      </c>
      <c r="D57" s="122">
        <v>6640000000</v>
      </c>
      <c r="E57" s="37">
        <v>0</v>
      </c>
      <c r="F57" s="38">
        <f t="shared" ref="F57:H59" si="7">F58</f>
        <v>901320</v>
      </c>
      <c r="G57" s="38">
        <f t="shared" si="7"/>
        <v>593000</v>
      </c>
      <c r="H57" s="38">
        <f t="shared" si="7"/>
        <v>616000</v>
      </c>
    </row>
    <row r="58" spans="1:8" ht="14.25" customHeight="1">
      <c r="A58" s="161" t="s">
        <v>271</v>
      </c>
      <c r="B58" s="36">
        <v>4</v>
      </c>
      <c r="C58" s="36">
        <v>9</v>
      </c>
      <c r="D58" s="122">
        <v>6640200000</v>
      </c>
      <c r="E58" s="37">
        <v>0</v>
      </c>
      <c r="F58" s="38">
        <f>F59</f>
        <v>901320</v>
      </c>
      <c r="G58" s="38">
        <f t="shared" si="7"/>
        <v>593000</v>
      </c>
      <c r="H58" s="38">
        <f t="shared" si="7"/>
        <v>616000</v>
      </c>
    </row>
    <row r="59" spans="1:8" ht="24" customHeight="1">
      <c r="A59" s="61" t="s">
        <v>255</v>
      </c>
      <c r="B59" s="124">
        <v>4</v>
      </c>
      <c r="C59" s="124">
        <v>9</v>
      </c>
      <c r="D59" s="125">
        <v>6640295280</v>
      </c>
      <c r="E59" s="126">
        <v>0</v>
      </c>
      <c r="F59" s="127">
        <f>F60</f>
        <v>901320</v>
      </c>
      <c r="G59" s="127">
        <f t="shared" si="7"/>
        <v>593000</v>
      </c>
      <c r="H59" s="127">
        <f t="shared" si="7"/>
        <v>616000</v>
      </c>
    </row>
    <row r="60" spans="1:8" ht="15.75" customHeight="1">
      <c r="A60" s="73" t="s">
        <v>66</v>
      </c>
      <c r="B60" s="54">
        <v>4</v>
      </c>
      <c r="C60" s="54">
        <v>9</v>
      </c>
      <c r="D60" s="68">
        <v>6640295280</v>
      </c>
      <c r="E60" s="55">
        <v>240</v>
      </c>
      <c r="F60" s="56">
        <f>'прил 5...'!G69</f>
        <v>901320</v>
      </c>
      <c r="G60" s="56">
        <f>'прил 5...'!H69</f>
        <v>593000</v>
      </c>
      <c r="H60" s="56">
        <f>'прил 5...'!I69</f>
        <v>616000</v>
      </c>
    </row>
    <row r="61" spans="1:8" ht="15.75" hidden="1" customHeight="1">
      <c r="A61" s="73" t="s">
        <v>313</v>
      </c>
      <c r="B61" s="54">
        <v>4</v>
      </c>
      <c r="C61" s="54">
        <v>9</v>
      </c>
      <c r="D61" s="68">
        <v>6640295280</v>
      </c>
      <c r="E61" s="55">
        <v>830</v>
      </c>
      <c r="F61" s="56" t="e">
        <f>'прил 5...'!#REF!</f>
        <v>#REF!</v>
      </c>
      <c r="G61" s="56" t="e">
        <f>'прил 5...'!#REF!</f>
        <v>#REF!</v>
      </c>
      <c r="H61" s="56" t="e">
        <f>'прил 5...'!#REF!</f>
        <v>#REF!</v>
      </c>
    </row>
    <row r="62" spans="1:8" ht="0.75" customHeight="1">
      <c r="A62" s="51" t="s">
        <v>330</v>
      </c>
      <c r="B62" s="36">
        <v>4</v>
      </c>
      <c r="C62" s="36">
        <v>9</v>
      </c>
      <c r="D62" s="146">
        <v>6650000000</v>
      </c>
      <c r="E62" s="168">
        <v>0</v>
      </c>
      <c r="F62" s="38" t="e">
        <f>F63</f>
        <v>#REF!</v>
      </c>
      <c r="G62" s="38" t="e">
        <f>G63</f>
        <v>#REF!</v>
      </c>
      <c r="H62" s="38" t="e">
        <f>H63</f>
        <v>#REF!</v>
      </c>
    </row>
    <row r="63" spans="1:8" ht="15.75" hidden="1" customHeight="1">
      <c r="A63" s="51" t="s">
        <v>331</v>
      </c>
      <c r="B63" s="36">
        <v>4</v>
      </c>
      <c r="C63" s="36">
        <v>9</v>
      </c>
      <c r="D63" s="122" t="s">
        <v>334</v>
      </c>
      <c r="E63" s="168">
        <v>0</v>
      </c>
      <c r="F63" s="38" t="e">
        <f>F64+F66</f>
        <v>#REF!</v>
      </c>
      <c r="G63" s="38" t="e">
        <f>G64+G66</f>
        <v>#REF!</v>
      </c>
      <c r="H63" s="38" t="e">
        <f>H64+H66</f>
        <v>#REF!</v>
      </c>
    </row>
    <row r="64" spans="1:8" ht="15.75" hidden="1" customHeight="1">
      <c r="A64" s="51" t="s">
        <v>332</v>
      </c>
      <c r="B64" s="36">
        <v>4</v>
      </c>
      <c r="C64" s="36">
        <v>9</v>
      </c>
      <c r="D64" s="122" t="s">
        <v>335</v>
      </c>
      <c r="E64" s="168">
        <v>0</v>
      </c>
      <c r="F64" s="38" t="e">
        <f>F65</f>
        <v>#REF!</v>
      </c>
      <c r="G64" s="38" t="e">
        <f>G65</f>
        <v>#REF!</v>
      </c>
      <c r="H64" s="38" t="e">
        <f>H65</f>
        <v>#REF!</v>
      </c>
    </row>
    <row r="65" spans="1:8" ht="15.75" hidden="1" customHeight="1">
      <c r="A65" s="237" t="s">
        <v>66</v>
      </c>
      <c r="B65" s="54">
        <v>4</v>
      </c>
      <c r="C65" s="54">
        <v>9</v>
      </c>
      <c r="D65" s="68" t="s">
        <v>335</v>
      </c>
      <c r="E65" s="170">
        <v>240</v>
      </c>
      <c r="F65" s="56" t="e">
        <f>'прил 5...'!#REF!</f>
        <v>#REF!</v>
      </c>
      <c r="G65" s="56" t="e">
        <f>'прил 5...'!#REF!</f>
        <v>#REF!</v>
      </c>
      <c r="H65" s="56" t="e">
        <f>'прил 5...'!#REF!</f>
        <v>#REF!</v>
      </c>
    </row>
    <row r="66" spans="1:8" ht="15.75" hidden="1" customHeight="1">
      <c r="A66" s="51" t="s">
        <v>333</v>
      </c>
      <c r="B66" s="36">
        <v>4</v>
      </c>
      <c r="C66" s="36">
        <v>9</v>
      </c>
      <c r="D66" s="122" t="s">
        <v>336</v>
      </c>
      <c r="E66" s="168">
        <v>0</v>
      </c>
      <c r="F66" s="38" t="e">
        <f>F67</f>
        <v>#REF!</v>
      </c>
      <c r="G66" s="38" t="e">
        <f>G67</f>
        <v>#REF!</v>
      </c>
      <c r="H66" s="38" t="e">
        <f>H67</f>
        <v>#REF!</v>
      </c>
    </row>
    <row r="67" spans="1:8" ht="15.75" hidden="1" customHeight="1">
      <c r="A67" s="237" t="s">
        <v>66</v>
      </c>
      <c r="B67" s="54">
        <v>4</v>
      </c>
      <c r="C67" s="54">
        <v>9</v>
      </c>
      <c r="D67" s="68" t="s">
        <v>336</v>
      </c>
      <c r="E67" s="170">
        <v>240</v>
      </c>
      <c r="F67" s="56" t="e">
        <f>'прил 5...'!#REF!</f>
        <v>#REF!</v>
      </c>
      <c r="G67" s="56" t="e">
        <f>'прил 5...'!#REF!</f>
        <v>#REF!</v>
      </c>
      <c r="H67" s="56" t="e">
        <f>'прил 5...'!#REF!</f>
        <v>#REF!</v>
      </c>
    </row>
    <row r="68" spans="1:8" ht="15.75" hidden="1" customHeight="1">
      <c r="A68" s="160" t="s">
        <v>341</v>
      </c>
      <c r="B68" s="36">
        <v>4</v>
      </c>
      <c r="C68" s="36">
        <v>9</v>
      </c>
      <c r="D68" s="122">
        <v>7700000000</v>
      </c>
      <c r="E68" s="37">
        <v>0</v>
      </c>
      <c r="F68" s="38" t="e">
        <f>F69+F73</f>
        <v>#REF!</v>
      </c>
      <c r="G68" s="38" t="e">
        <f>G69+G73</f>
        <v>#REF!</v>
      </c>
      <c r="H68" s="38" t="e">
        <f>H69+H73</f>
        <v>#REF!</v>
      </c>
    </row>
    <row r="69" spans="1:8" ht="14.25" hidden="1" customHeight="1">
      <c r="A69" s="161" t="s">
        <v>342</v>
      </c>
      <c r="B69" s="36">
        <v>4</v>
      </c>
      <c r="C69" s="36">
        <v>9</v>
      </c>
      <c r="D69" s="122">
        <v>7730000000</v>
      </c>
      <c r="E69" s="37">
        <v>0</v>
      </c>
      <c r="F69" s="38" t="e">
        <f t="shared" ref="F69:H71" si="8">F70</f>
        <v>#REF!</v>
      </c>
      <c r="G69" s="38" t="e">
        <f t="shared" si="8"/>
        <v>#REF!</v>
      </c>
      <c r="H69" s="38" t="e">
        <f t="shared" si="8"/>
        <v>#REF!</v>
      </c>
    </row>
    <row r="70" spans="1:8" ht="14.25" hidden="1" customHeight="1">
      <c r="A70" s="161" t="s">
        <v>271</v>
      </c>
      <c r="B70" s="36">
        <v>4</v>
      </c>
      <c r="C70" s="36">
        <v>9</v>
      </c>
      <c r="D70" s="122">
        <v>7730099920</v>
      </c>
      <c r="E70" s="37">
        <v>0</v>
      </c>
      <c r="F70" s="38" t="e">
        <f>F71</f>
        <v>#REF!</v>
      </c>
      <c r="G70" s="38" t="e">
        <f t="shared" si="8"/>
        <v>#REF!</v>
      </c>
      <c r="H70" s="38" t="e">
        <f t="shared" si="8"/>
        <v>#REF!</v>
      </c>
    </row>
    <row r="71" spans="1:8" ht="17.25" hidden="1" customHeight="1">
      <c r="A71" s="61" t="s">
        <v>343</v>
      </c>
      <c r="B71" s="124">
        <v>4</v>
      </c>
      <c r="C71" s="124">
        <v>9</v>
      </c>
      <c r="D71" s="125">
        <v>7730099920</v>
      </c>
      <c r="E71" s="126">
        <v>0</v>
      </c>
      <c r="F71" s="127" t="e">
        <f>F72</f>
        <v>#REF!</v>
      </c>
      <c r="G71" s="127" t="e">
        <f t="shared" si="8"/>
        <v>#REF!</v>
      </c>
      <c r="H71" s="127" t="e">
        <f t="shared" si="8"/>
        <v>#REF!</v>
      </c>
    </row>
    <row r="72" spans="1:8" ht="15.75" hidden="1" customHeight="1">
      <c r="A72" s="73" t="s">
        <v>313</v>
      </c>
      <c r="B72" s="54">
        <v>4</v>
      </c>
      <c r="C72" s="54">
        <v>9</v>
      </c>
      <c r="D72" s="68">
        <v>7730099920</v>
      </c>
      <c r="E72" s="55">
        <v>830</v>
      </c>
      <c r="F72" s="56" t="e">
        <f>'прил 5...'!#REF!</f>
        <v>#REF!</v>
      </c>
      <c r="G72" s="56" t="e">
        <f>'прил 5...'!#REF!</f>
        <v>#REF!</v>
      </c>
      <c r="H72" s="56" t="e">
        <f>'прил 5...'!#REF!</f>
        <v>#REF!</v>
      </c>
    </row>
    <row r="73" spans="1:8" ht="15.75" hidden="1" customHeight="1">
      <c r="A73" s="159" t="s">
        <v>251</v>
      </c>
      <c r="B73" s="48">
        <v>4</v>
      </c>
      <c r="C73" s="48">
        <v>12</v>
      </c>
      <c r="D73" s="149">
        <v>0</v>
      </c>
      <c r="E73" s="49">
        <v>0</v>
      </c>
      <c r="F73" s="50" t="e">
        <f>F74</f>
        <v>#REF!</v>
      </c>
      <c r="G73" s="50" t="e">
        <f t="shared" ref="G73:H75" si="9">G74</f>
        <v>#REF!</v>
      </c>
      <c r="H73" s="50" t="e">
        <f t="shared" si="9"/>
        <v>#REF!</v>
      </c>
    </row>
    <row r="74" spans="1:8" ht="24" hidden="1" customHeight="1">
      <c r="A74" s="160" t="s">
        <v>286</v>
      </c>
      <c r="B74" s="36">
        <v>4</v>
      </c>
      <c r="C74" s="36">
        <v>12</v>
      </c>
      <c r="D74" s="122">
        <v>6600000000</v>
      </c>
      <c r="E74" s="37">
        <v>0</v>
      </c>
      <c r="F74" s="38" t="e">
        <f>F75</f>
        <v>#REF!</v>
      </c>
      <c r="G74" s="38" t="e">
        <f t="shared" si="9"/>
        <v>#REF!</v>
      </c>
      <c r="H74" s="38" t="e">
        <f t="shared" si="9"/>
        <v>#REF!</v>
      </c>
    </row>
    <row r="75" spans="1:8" ht="15.75" hidden="1" customHeight="1">
      <c r="A75" s="161" t="s">
        <v>268</v>
      </c>
      <c r="B75" s="36">
        <v>4</v>
      </c>
      <c r="C75" s="36">
        <v>12</v>
      </c>
      <c r="D75" s="122">
        <v>6640000000</v>
      </c>
      <c r="E75" s="37">
        <v>0</v>
      </c>
      <c r="F75" s="38" t="e">
        <f>F76</f>
        <v>#REF!</v>
      </c>
      <c r="G75" s="38" t="e">
        <f t="shared" si="9"/>
        <v>#REF!</v>
      </c>
      <c r="H75" s="38" t="e">
        <f t="shared" si="9"/>
        <v>#REF!</v>
      </c>
    </row>
    <row r="76" spans="1:8" ht="15.75" hidden="1" customHeight="1">
      <c r="A76" s="161" t="s">
        <v>287</v>
      </c>
      <c r="B76" s="36">
        <v>4</v>
      </c>
      <c r="C76" s="36">
        <v>12</v>
      </c>
      <c r="D76" s="122">
        <v>6640300000</v>
      </c>
      <c r="E76" s="37">
        <v>0</v>
      </c>
      <c r="F76" s="38" t="e">
        <f>F77+F79+F81</f>
        <v>#REF!</v>
      </c>
      <c r="G76" s="38" t="e">
        <f>G77+G79+G81</f>
        <v>#REF!</v>
      </c>
      <c r="H76" s="38" t="e">
        <f>H77+H79+H81</f>
        <v>#REF!</v>
      </c>
    </row>
    <row r="77" spans="1:8" ht="15.75" hidden="1" customHeight="1">
      <c r="A77" s="61" t="s">
        <v>274</v>
      </c>
      <c r="B77" s="124">
        <v>4</v>
      </c>
      <c r="C77" s="124">
        <v>12</v>
      </c>
      <c r="D77" s="125">
        <v>6640390010</v>
      </c>
      <c r="E77" s="126">
        <v>0</v>
      </c>
      <c r="F77" s="127" t="e">
        <f>F78</f>
        <v>#REF!</v>
      </c>
      <c r="G77" s="127" t="e">
        <f>G78</f>
        <v>#REF!</v>
      </c>
      <c r="H77" s="127" t="e">
        <f>H78</f>
        <v>#REF!</v>
      </c>
    </row>
    <row r="78" spans="1:8" ht="15.75" hidden="1" customHeight="1">
      <c r="A78" s="73" t="s">
        <v>66</v>
      </c>
      <c r="B78" s="54">
        <v>4</v>
      </c>
      <c r="C78" s="54">
        <v>12</v>
      </c>
      <c r="D78" s="68">
        <v>6640390010</v>
      </c>
      <c r="E78" s="55">
        <v>240</v>
      </c>
      <c r="F78" s="56" t="e">
        <f>'прил 5...'!#REF!</f>
        <v>#REF!</v>
      </c>
      <c r="G78" s="56" t="e">
        <f>'прил 5...'!#REF!</f>
        <v>#REF!</v>
      </c>
      <c r="H78" s="56" t="e">
        <f>'прил 5...'!#REF!</f>
        <v>#REF!</v>
      </c>
    </row>
    <row r="79" spans="1:8" ht="26.25" hidden="1" customHeight="1">
      <c r="A79" s="61" t="s">
        <v>275</v>
      </c>
      <c r="B79" s="124">
        <v>4</v>
      </c>
      <c r="C79" s="124">
        <v>12</v>
      </c>
      <c r="D79" s="125">
        <v>6640390030</v>
      </c>
      <c r="E79" s="126">
        <v>0</v>
      </c>
      <c r="F79" s="127" t="e">
        <f>F80</f>
        <v>#REF!</v>
      </c>
      <c r="G79" s="127" t="e">
        <f>G80</f>
        <v>#REF!</v>
      </c>
      <c r="H79" s="127" t="e">
        <f>H80</f>
        <v>#REF!</v>
      </c>
    </row>
    <row r="80" spans="1:8" ht="14.25" hidden="1" customHeight="1">
      <c r="A80" s="73" t="s">
        <v>66</v>
      </c>
      <c r="B80" s="54">
        <v>4</v>
      </c>
      <c r="C80" s="54">
        <v>12</v>
      </c>
      <c r="D80" s="68">
        <v>6640390030</v>
      </c>
      <c r="E80" s="55">
        <v>240</v>
      </c>
      <c r="F80" s="56" t="e">
        <f>'прил 5...'!#REF!</f>
        <v>#REF!</v>
      </c>
      <c r="G80" s="56" t="e">
        <f>'прил 5...'!#REF!</f>
        <v>#REF!</v>
      </c>
      <c r="H80" s="56" t="e">
        <f>'прил 5...'!#REF!</f>
        <v>#REF!</v>
      </c>
    </row>
    <row r="81" spans="1:8" ht="0.75" hidden="1" customHeight="1">
      <c r="A81" s="61" t="s">
        <v>276</v>
      </c>
      <c r="B81" s="124">
        <v>4</v>
      </c>
      <c r="C81" s="124">
        <v>12</v>
      </c>
      <c r="D81" s="125">
        <v>6640390050</v>
      </c>
      <c r="E81" s="126">
        <v>0</v>
      </c>
      <c r="F81" s="127" t="e">
        <f>F82</f>
        <v>#REF!</v>
      </c>
      <c r="G81" s="127" t="e">
        <f>G82</f>
        <v>#REF!</v>
      </c>
      <c r="H81" s="127" t="e">
        <f>H82</f>
        <v>#REF!</v>
      </c>
    </row>
    <row r="82" spans="1:8" ht="37.5" hidden="1" customHeight="1">
      <c r="A82" s="73" t="s">
        <v>66</v>
      </c>
      <c r="B82" s="54">
        <v>4</v>
      </c>
      <c r="C82" s="54">
        <v>12</v>
      </c>
      <c r="D82" s="68">
        <v>6640390050</v>
      </c>
      <c r="E82" s="55">
        <v>240</v>
      </c>
      <c r="F82" s="56" t="e">
        <f>'прил 5...'!#REF!</f>
        <v>#REF!</v>
      </c>
      <c r="G82" s="56" t="e">
        <f>'прил 5...'!#REF!</f>
        <v>#REF!</v>
      </c>
      <c r="H82" s="56" t="e">
        <f>'прил 5...'!#REF!</f>
        <v>#REF!</v>
      </c>
    </row>
    <row r="83" spans="1:8" ht="14.25" customHeight="1">
      <c r="A83" s="158" t="s">
        <v>173</v>
      </c>
      <c r="B83" s="135">
        <v>5</v>
      </c>
      <c r="C83" s="135">
        <v>0</v>
      </c>
      <c r="D83" s="148">
        <v>0</v>
      </c>
      <c r="E83" s="136">
        <v>0</v>
      </c>
      <c r="F83" s="137">
        <f>F84+F90</f>
        <v>342055</v>
      </c>
      <c r="G83" s="137">
        <f>G84+G90</f>
        <v>352000</v>
      </c>
      <c r="H83" s="137">
        <f>H84+H90</f>
        <v>362000</v>
      </c>
    </row>
    <row r="84" spans="1:8" ht="14.25" customHeight="1">
      <c r="A84" s="162" t="s">
        <v>338</v>
      </c>
      <c r="B84" s="48">
        <v>5</v>
      </c>
      <c r="C84" s="48">
        <v>2</v>
      </c>
      <c r="D84" s="149">
        <v>0</v>
      </c>
      <c r="E84" s="49">
        <v>0</v>
      </c>
      <c r="F84" s="50">
        <f t="shared" ref="F84:H88" si="10">F85</f>
        <v>332000</v>
      </c>
      <c r="G84" s="50">
        <f t="shared" si="10"/>
        <v>342000</v>
      </c>
      <c r="H84" s="50">
        <f t="shared" si="10"/>
        <v>352000</v>
      </c>
    </row>
    <row r="85" spans="1:8" ht="23.25" customHeight="1">
      <c r="A85" s="160" t="s">
        <v>286</v>
      </c>
      <c r="B85" s="36">
        <v>5</v>
      </c>
      <c r="C85" s="36">
        <v>2</v>
      </c>
      <c r="D85" s="122">
        <v>6600000000</v>
      </c>
      <c r="E85" s="37">
        <v>0</v>
      </c>
      <c r="F85" s="38">
        <f t="shared" si="10"/>
        <v>332000</v>
      </c>
      <c r="G85" s="38">
        <f t="shared" si="10"/>
        <v>342000</v>
      </c>
      <c r="H85" s="38">
        <f t="shared" si="10"/>
        <v>352000</v>
      </c>
    </row>
    <row r="86" spans="1:8" ht="15.75" customHeight="1">
      <c r="A86" s="161" t="s">
        <v>268</v>
      </c>
      <c r="B86" s="36">
        <v>5</v>
      </c>
      <c r="C86" s="36">
        <v>2</v>
      </c>
      <c r="D86" s="122">
        <v>6640000000</v>
      </c>
      <c r="E86" s="37">
        <v>0</v>
      </c>
      <c r="F86" s="38">
        <f t="shared" si="10"/>
        <v>332000</v>
      </c>
      <c r="G86" s="38">
        <f t="shared" si="10"/>
        <v>342000</v>
      </c>
      <c r="H86" s="38">
        <f t="shared" si="10"/>
        <v>352000</v>
      </c>
    </row>
    <row r="87" spans="1:8" ht="15.75" customHeight="1">
      <c r="A87" s="161" t="s">
        <v>339</v>
      </c>
      <c r="B87" s="36">
        <v>5</v>
      </c>
      <c r="C87" s="36">
        <v>2</v>
      </c>
      <c r="D87" s="122">
        <v>6640600000</v>
      </c>
      <c r="E87" s="37">
        <v>0</v>
      </c>
      <c r="F87" s="38">
        <f>F88</f>
        <v>332000</v>
      </c>
      <c r="G87" s="38">
        <f t="shared" si="10"/>
        <v>342000</v>
      </c>
      <c r="H87" s="38">
        <f t="shared" si="10"/>
        <v>352000</v>
      </c>
    </row>
    <row r="88" spans="1:8" ht="15.75" customHeight="1">
      <c r="A88" s="61" t="s">
        <v>340</v>
      </c>
      <c r="B88" s="124">
        <v>5</v>
      </c>
      <c r="C88" s="124">
        <v>2</v>
      </c>
      <c r="D88" s="125">
        <v>6640690120</v>
      </c>
      <c r="E88" s="126">
        <v>0</v>
      </c>
      <c r="F88" s="127">
        <f>F89</f>
        <v>332000</v>
      </c>
      <c r="G88" s="127">
        <f t="shared" si="10"/>
        <v>342000</v>
      </c>
      <c r="H88" s="127">
        <f t="shared" si="10"/>
        <v>352000</v>
      </c>
    </row>
    <row r="89" spans="1:8" ht="15.75" customHeight="1">
      <c r="A89" s="73" t="s">
        <v>66</v>
      </c>
      <c r="B89" s="54">
        <v>5</v>
      </c>
      <c r="C89" s="54">
        <v>2</v>
      </c>
      <c r="D89" s="68">
        <v>6640690120</v>
      </c>
      <c r="E89" s="55">
        <v>240</v>
      </c>
      <c r="F89" s="56">
        <f>'прил 5...'!G78</f>
        <v>332000</v>
      </c>
      <c r="G89" s="56">
        <f>'прил 5...'!H78</f>
        <v>342000</v>
      </c>
      <c r="H89" s="56">
        <f>'прил 5...'!I78</f>
        <v>352000</v>
      </c>
    </row>
    <row r="90" spans="1:8" ht="14.25" customHeight="1">
      <c r="A90" s="162" t="s">
        <v>171</v>
      </c>
      <c r="B90" s="48">
        <v>5</v>
      </c>
      <c r="C90" s="48">
        <v>3</v>
      </c>
      <c r="D90" s="149">
        <v>0</v>
      </c>
      <c r="E90" s="49">
        <v>0</v>
      </c>
      <c r="F90" s="50">
        <f t="shared" ref="F90:H93" si="11">F91</f>
        <v>10055</v>
      </c>
      <c r="G90" s="50">
        <f t="shared" si="11"/>
        <v>10000</v>
      </c>
      <c r="H90" s="50">
        <f t="shared" si="11"/>
        <v>10000</v>
      </c>
    </row>
    <row r="91" spans="1:8" ht="23.25" customHeight="1">
      <c r="A91" s="160" t="s">
        <v>286</v>
      </c>
      <c r="B91" s="36">
        <v>5</v>
      </c>
      <c r="C91" s="36">
        <v>3</v>
      </c>
      <c r="D91" s="122">
        <v>6600000000</v>
      </c>
      <c r="E91" s="37">
        <v>0</v>
      </c>
      <c r="F91" s="38">
        <f t="shared" si="11"/>
        <v>10055</v>
      </c>
      <c r="G91" s="38">
        <f t="shared" si="11"/>
        <v>10000</v>
      </c>
      <c r="H91" s="38">
        <f t="shared" si="11"/>
        <v>10000</v>
      </c>
    </row>
    <row r="92" spans="1:8" ht="15.75" customHeight="1">
      <c r="A92" s="161" t="s">
        <v>268</v>
      </c>
      <c r="B92" s="36">
        <v>5</v>
      </c>
      <c r="C92" s="36">
        <v>3</v>
      </c>
      <c r="D92" s="122">
        <v>6640000000</v>
      </c>
      <c r="E92" s="37">
        <v>0</v>
      </c>
      <c r="F92" s="38">
        <f t="shared" si="11"/>
        <v>10055</v>
      </c>
      <c r="G92" s="38">
        <f t="shared" si="11"/>
        <v>10000</v>
      </c>
      <c r="H92" s="38">
        <f t="shared" si="11"/>
        <v>10000</v>
      </c>
    </row>
    <row r="93" spans="1:8" ht="15.75" customHeight="1">
      <c r="A93" s="161" t="s">
        <v>287</v>
      </c>
      <c r="B93" s="36">
        <v>5</v>
      </c>
      <c r="C93" s="36">
        <v>3</v>
      </c>
      <c r="D93" s="122">
        <v>6640300000</v>
      </c>
      <c r="E93" s="37">
        <v>0</v>
      </c>
      <c r="F93" s="38">
        <f>F94</f>
        <v>10055</v>
      </c>
      <c r="G93" s="38">
        <f t="shared" si="11"/>
        <v>10000</v>
      </c>
      <c r="H93" s="38">
        <f t="shared" si="11"/>
        <v>10000</v>
      </c>
    </row>
    <row r="94" spans="1:8" ht="15.75" customHeight="1">
      <c r="A94" s="61" t="s">
        <v>277</v>
      </c>
      <c r="B94" s="124">
        <v>5</v>
      </c>
      <c r="C94" s="124">
        <v>3</v>
      </c>
      <c r="D94" s="125">
        <v>6640395310</v>
      </c>
      <c r="E94" s="126">
        <v>0</v>
      </c>
      <c r="F94" s="127">
        <f>F95</f>
        <v>10055</v>
      </c>
      <c r="G94" s="127">
        <f>G95</f>
        <v>10000</v>
      </c>
      <c r="H94" s="127">
        <f>H95</f>
        <v>10000</v>
      </c>
    </row>
    <row r="95" spans="1:8" ht="15.75" customHeight="1">
      <c r="A95" s="73" t="s">
        <v>66</v>
      </c>
      <c r="B95" s="54">
        <v>5</v>
      </c>
      <c r="C95" s="54">
        <v>3</v>
      </c>
      <c r="D95" s="68">
        <v>6640395310</v>
      </c>
      <c r="E95" s="55">
        <v>240</v>
      </c>
      <c r="F95" s="56">
        <f>'прил 5...'!G86</f>
        <v>10055</v>
      </c>
      <c r="G95" s="56">
        <f>'прил 5...'!H86</f>
        <v>10000</v>
      </c>
      <c r="H95" s="56">
        <f>'прил 5...'!I86</f>
        <v>10000</v>
      </c>
    </row>
    <row r="96" spans="1:8" ht="15.75" customHeight="1">
      <c r="A96" s="158" t="s">
        <v>53</v>
      </c>
      <c r="B96" s="135">
        <v>8</v>
      </c>
      <c r="C96" s="135">
        <v>0</v>
      </c>
      <c r="D96" s="148">
        <v>0</v>
      </c>
      <c r="E96" s="136">
        <v>0</v>
      </c>
      <c r="F96" s="137">
        <f>F97</f>
        <v>1542868.82</v>
      </c>
      <c r="G96" s="137">
        <f t="shared" ref="G96:H99" si="12">G97</f>
        <v>1441900</v>
      </c>
      <c r="H96" s="137">
        <f t="shared" si="12"/>
        <v>1356650</v>
      </c>
    </row>
    <row r="97" spans="1:8" ht="15.75" customHeight="1">
      <c r="A97" s="159" t="s">
        <v>54</v>
      </c>
      <c r="B97" s="48">
        <v>8</v>
      </c>
      <c r="C97" s="48">
        <v>1</v>
      </c>
      <c r="D97" s="149">
        <v>0</v>
      </c>
      <c r="E97" s="49">
        <v>0</v>
      </c>
      <c r="F97" s="151">
        <f>F98</f>
        <v>1542868.82</v>
      </c>
      <c r="G97" s="151">
        <f t="shared" si="12"/>
        <v>1441900</v>
      </c>
      <c r="H97" s="151">
        <f t="shared" si="12"/>
        <v>1356650</v>
      </c>
    </row>
    <row r="98" spans="1:8" ht="28.5" customHeight="1">
      <c r="A98" s="160" t="s">
        <v>286</v>
      </c>
      <c r="B98" s="36">
        <v>8</v>
      </c>
      <c r="C98" s="36">
        <v>1</v>
      </c>
      <c r="D98" s="122">
        <v>6600000000</v>
      </c>
      <c r="E98" s="37">
        <v>0</v>
      </c>
      <c r="F98" s="38">
        <f>F99</f>
        <v>1542868.82</v>
      </c>
      <c r="G98" s="38">
        <f t="shared" si="12"/>
        <v>1441900</v>
      </c>
      <c r="H98" s="38">
        <f t="shared" si="12"/>
        <v>1356650</v>
      </c>
    </row>
    <row r="99" spans="1:8" ht="13.5" customHeight="1">
      <c r="A99" s="161" t="s">
        <v>268</v>
      </c>
      <c r="B99" s="36">
        <v>8</v>
      </c>
      <c r="C99" s="36">
        <v>1</v>
      </c>
      <c r="D99" s="122">
        <v>6640000000</v>
      </c>
      <c r="E99" s="37">
        <v>0</v>
      </c>
      <c r="F99" s="38">
        <f>F100</f>
        <v>1542868.82</v>
      </c>
      <c r="G99" s="38">
        <f t="shared" si="12"/>
        <v>1441900</v>
      </c>
      <c r="H99" s="38">
        <f t="shared" si="12"/>
        <v>1356650</v>
      </c>
    </row>
    <row r="100" spans="1:8" ht="13.5" customHeight="1">
      <c r="A100" s="161" t="s">
        <v>272</v>
      </c>
      <c r="B100" s="36">
        <v>8</v>
      </c>
      <c r="C100" s="36">
        <v>1</v>
      </c>
      <c r="D100" s="122">
        <v>6640400000</v>
      </c>
      <c r="E100" s="37">
        <v>0</v>
      </c>
      <c r="F100" s="38">
        <f>F101+F103+F105</f>
        <v>1542868.82</v>
      </c>
      <c r="G100" s="38">
        <f>G101+G103+G105</f>
        <v>1441900</v>
      </c>
      <c r="H100" s="38">
        <f>H101+H103+H105</f>
        <v>1356650</v>
      </c>
    </row>
    <row r="101" spans="1:8" ht="13.5" customHeight="1">
      <c r="A101" s="61" t="s">
        <v>273</v>
      </c>
      <c r="B101" s="124">
        <v>8</v>
      </c>
      <c r="C101" s="124">
        <v>1</v>
      </c>
      <c r="D101" s="125">
        <v>6640495220</v>
      </c>
      <c r="E101" s="126">
        <v>0</v>
      </c>
      <c r="F101" s="127">
        <f>F102</f>
        <v>393168.82</v>
      </c>
      <c r="G101" s="127">
        <f>G102</f>
        <v>314600</v>
      </c>
      <c r="H101" s="127">
        <f>H102</f>
        <v>229350</v>
      </c>
    </row>
    <row r="102" spans="1:8" ht="13.5" customHeight="1">
      <c r="A102" s="73" t="s">
        <v>66</v>
      </c>
      <c r="B102" s="54">
        <v>8</v>
      </c>
      <c r="C102" s="54">
        <v>1</v>
      </c>
      <c r="D102" s="68">
        <v>6640495220</v>
      </c>
      <c r="E102" s="55">
        <v>240</v>
      </c>
      <c r="F102" s="56">
        <f>'прил 5...'!G94</f>
        <v>393168.82</v>
      </c>
      <c r="G102" s="56">
        <f>'прил 5...'!H94</f>
        <v>314600</v>
      </c>
      <c r="H102" s="56">
        <f>'прил 5...'!I94</f>
        <v>229350</v>
      </c>
    </row>
    <row r="103" spans="1:8" ht="34.5" customHeight="1">
      <c r="A103" s="61" t="s">
        <v>326</v>
      </c>
      <c r="B103" s="36">
        <v>8</v>
      </c>
      <c r="C103" s="36">
        <v>1</v>
      </c>
      <c r="D103" s="125" t="s">
        <v>370</v>
      </c>
      <c r="E103" s="126">
        <v>0</v>
      </c>
      <c r="F103" s="127">
        <f>F104</f>
        <v>927600</v>
      </c>
      <c r="G103" s="127">
        <f>G104</f>
        <v>1127300</v>
      </c>
      <c r="H103" s="127">
        <f>H104</f>
        <v>1127300</v>
      </c>
    </row>
    <row r="104" spans="1:8" ht="12.75" customHeight="1">
      <c r="A104" s="130" t="s">
        <v>260</v>
      </c>
      <c r="B104" s="54">
        <v>8</v>
      </c>
      <c r="C104" s="54">
        <v>1</v>
      </c>
      <c r="D104" s="68" t="s">
        <v>370</v>
      </c>
      <c r="E104" s="139">
        <v>540</v>
      </c>
      <c r="F104" s="56">
        <f>'прил 5...'!G98</f>
        <v>927600</v>
      </c>
      <c r="G104" s="56">
        <f>'прил 5...'!H98</f>
        <v>1127300</v>
      </c>
      <c r="H104" s="56">
        <f>'прил 5...'!I98</f>
        <v>1127300</v>
      </c>
    </row>
    <row r="105" spans="1:8" ht="27" customHeight="1">
      <c r="A105" s="61" t="s">
        <v>327</v>
      </c>
      <c r="B105" s="36">
        <v>8</v>
      </c>
      <c r="C105" s="36">
        <v>1</v>
      </c>
      <c r="D105" s="125" t="s">
        <v>371</v>
      </c>
      <c r="E105" s="126">
        <v>0</v>
      </c>
      <c r="F105" s="127">
        <f>F106</f>
        <v>222100</v>
      </c>
      <c r="G105" s="127">
        <f>G106</f>
        <v>0</v>
      </c>
      <c r="H105" s="127">
        <f>H106</f>
        <v>0</v>
      </c>
    </row>
    <row r="106" spans="1:8">
      <c r="A106" s="130" t="s">
        <v>260</v>
      </c>
      <c r="B106" s="54">
        <v>8</v>
      </c>
      <c r="C106" s="54">
        <v>1</v>
      </c>
      <c r="D106" s="68" t="s">
        <v>371</v>
      </c>
      <c r="E106" s="139">
        <v>540</v>
      </c>
      <c r="F106" s="56">
        <f>'прил 5...'!G100</f>
        <v>222100</v>
      </c>
      <c r="G106" s="56">
        <f>'прил 5...'!H100</f>
        <v>0</v>
      </c>
      <c r="H106" s="56">
        <f>'прил 5...'!I100</f>
        <v>0</v>
      </c>
    </row>
    <row r="107" spans="1:8" ht="19.5" customHeight="1">
      <c r="A107" s="121" t="s">
        <v>261</v>
      </c>
      <c r="B107" s="163" t="s">
        <v>303</v>
      </c>
      <c r="C107" s="163" t="s">
        <v>303</v>
      </c>
      <c r="D107" s="163" t="s">
        <v>303</v>
      </c>
      <c r="E107" s="163" t="s">
        <v>303</v>
      </c>
      <c r="F107" s="38">
        <f>F9+F10+F40+F47+F54+F83+F96</f>
        <v>3833307.9699999997</v>
      </c>
      <c r="G107" s="38">
        <f>G9+G10+G40+G47+G54+G83+G96</f>
        <v>3898900.65</v>
      </c>
      <c r="H107" s="38">
        <f>H9+H10+H40+H47+H54+H83+H96</f>
        <v>4134260</v>
      </c>
    </row>
    <row r="108" spans="1:8">
      <c r="B108" s="110"/>
      <c r="C108" s="110"/>
      <c r="D108" s="110"/>
      <c r="E108" s="110"/>
      <c r="F108" s="156"/>
      <c r="G108" s="156"/>
      <c r="H108" s="156"/>
    </row>
  </sheetData>
  <mergeCells count="1">
    <mergeCell ref="A6:H6"/>
  </mergeCells>
  <pageMargins left="0.70866141732283472" right="0.55118110236220474" top="0.43307086614173229" bottom="0.23622047244094491" header="0.31496062992125984" footer="0.27559055118110237"/>
  <pageSetup paperSize="9" scale="6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104"/>
  <sheetViews>
    <sheetView view="pageBreakPreview" topLeftCell="A79" zoomScale="130" zoomScaleNormal="100" zoomScaleSheetLayoutView="130" workbookViewId="0">
      <selection activeCell="E101" sqref="E101"/>
    </sheetView>
  </sheetViews>
  <sheetFormatPr defaultRowHeight="11.25"/>
  <cols>
    <col min="1" max="1" width="64.7109375" style="185" customWidth="1"/>
    <col min="2" max="2" width="7.42578125" style="187" customWidth="1"/>
    <col min="3" max="3" width="6.140625" style="187" customWidth="1"/>
    <col min="4" max="4" width="5.42578125" style="187" customWidth="1"/>
    <col min="5" max="5" width="13.140625" style="187" customWidth="1"/>
    <col min="6" max="6" width="6.5703125" style="166" customWidth="1"/>
    <col min="7" max="9" width="14.42578125" style="187" customWidth="1"/>
    <col min="10" max="18" width="9.140625" style="165"/>
    <col min="19" max="19" width="9.140625" style="165" customWidth="1"/>
    <col min="20" max="24" width="9.140625" style="165"/>
    <col min="25" max="25" width="9.140625" style="165" customWidth="1"/>
    <col min="26" max="16384" width="9.140625" style="165"/>
  </cols>
  <sheetData>
    <row r="1" spans="1:9" ht="14.25" customHeight="1">
      <c r="H1" s="188"/>
      <c r="I1" s="188" t="s">
        <v>293</v>
      </c>
    </row>
    <row r="2" spans="1:9" ht="14.25" customHeight="1">
      <c r="H2" s="188"/>
      <c r="I2" s="188" t="str">
        <f>'прил 1...'!E2</f>
        <v>к решению Совета депутатов</v>
      </c>
    </row>
    <row r="3" spans="1:9">
      <c r="H3" s="188"/>
      <c r="I3" s="188" t="str">
        <f>'прил 1...'!E3</f>
        <v xml:space="preserve"> Старосокулакского сельсовета </v>
      </c>
    </row>
    <row r="4" spans="1:9" ht="14.25" customHeight="1">
      <c r="B4" s="189"/>
      <c r="C4" s="189"/>
      <c r="D4" s="189"/>
      <c r="E4" s="189"/>
      <c r="F4" s="175"/>
      <c r="G4" s="189"/>
      <c r="H4" s="190"/>
      <c r="I4" s="188" t="str">
        <f>'прил 1...'!E4</f>
        <v>от ____ года № ___</v>
      </c>
    </row>
    <row r="5" spans="1:9" ht="17.25" customHeight="1">
      <c r="A5" s="251" t="s">
        <v>349</v>
      </c>
      <c r="B5" s="251"/>
      <c r="C5" s="251"/>
      <c r="D5" s="251"/>
      <c r="E5" s="251"/>
      <c r="F5" s="251"/>
      <c r="G5" s="251"/>
      <c r="H5" s="251"/>
      <c r="I5" s="251"/>
    </row>
    <row r="6" spans="1:9" ht="18" customHeight="1" thickBot="1">
      <c r="A6" s="186"/>
      <c r="B6" s="176"/>
      <c r="C6" s="176"/>
      <c r="D6" s="176"/>
      <c r="E6" s="176"/>
      <c r="F6" s="177"/>
      <c r="G6" s="167"/>
      <c r="H6" s="167"/>
      <c r="I6" s="167" t="s">
        <v>55</v>
      </c>
    </row>
    <row r="7" spans="1:9" ht="25.5" customHeight="1" thickBot="1">
      <c r="A7" s="183" t="s">
        <v>56</v>
      </c>
      <c r="B7" s="178" t="s">
        <v>57</v>
      </c>
      <c r="C7" s="178" t="s">
        <v>58</v>
      </c>
      <c r="D7" s="178" t="s">
        <v>59</v>
      </c>
      <c r="E7" s="178" t="s">
        <v>60</v>
      </c>
      <c r="F7" s="178" t="s">
        <v>61</v>
      </c>
      <c r="G7" s="91" t="str">
        <f>'прил 1...'!C9</f>
        <v>2026 год</v>
      </c>
      <c r="H7" s="91" t="str">
        <f>'прил 1...'!D9</f>
        <v>2027 год</v>
      </c>
      <c r="I7" s="91" t="str">
        <f>'прил 1...'!E9</f>
        <v>2028 год</v>
      </c>
    </row>
    <row r="8" spans="1:9">
      <c r="A8" s="184" t="s">
        <v>300</v>
      </c>
      <c r="B8" s="37">
        <v>0</v>
      </c>
      <c r="C8" s="192">
        <v>0</v>
      </c>
      <c r="D8" s="192">
        <v>0</v>
      </c>
      <c r="E8" s="191">
        <v>0</v>
      </c>
      <c r="F8" s="179">
        <v>0</v>
      </c>
      <c r="G8" s="238">
        <v>0</v>
      </c>
      <c r="H8" s="240">
        <v>90400</v>
      </c>
      <c r="I8" s="240">
        <v>188650</v>
      </c>
    </row>
    <row r="9" spans="1:9">
      <c r="A9" s="34" t="s">
        <v>285</v>
      </c>
      <c r="B9" s="37">
        <v>136</v>
      </c>
      <c r="C9" s="36">
        <v>0</v>
      </c>
      <c r="D9" s="36">
        <v>0</v>
      </c>
      <c r="E9" s="146">
        <v>0</v>
      </c>
      <c r="F9" s="168">
        <v>0</v>
      </c>
      <c r="G9" s="38">
        <f>G10+G46+G55+G63+G72+G88</f>
        <v>3833307.9699999997</v>
      </c>
      <c r="H9" s="38">
        <f>H10+H46+H55+H63+H72+H88</f>
        <v>3808500.65</v>
      </c>
      <c r="I9" s="38">
        <f>I10+I46+I55+I63+I72+I88</f>
        <v>3945610</v>
      </c>
    </row>
    <row r="10" spans="1:9">
      <c r="A10" s="147" t="s">
        <v>43</v>
      </c>
      <c r="B10" s="136">
        <v>136</v>
      </c>
      <c r="C10" s="135">
        <v>1</v>
      </c>
      <c r="D10" s="135">
        <v>0</v>
      </c>
      <c r="E10" s="148">
        <v>0</v>
      </c>
      <c r="F10" s="180">
        <v>0</v>
      </c>
      <c r="G10" s="137">
        <f>G11+G19+G33+G39</f>
        <v>781856.17999999993</v>
      </c>
      <c r="H10" s="137">
        <f>H11+H19+H33+H39</f>
        <v>1128700</v>
      </c>
      <c r="I10" s="138">
        <f>I11+I19+I33+I39</f>
        <v>1239700</v>
      </c>
    </row>
    <row r="11" spans="1:9" ht="22.5">
      <c r="A11" s="57" t="s">
        <v>44</v>
      </c>
      <c r="B11" s="49">
        <v>136</v>
      </c>
      <c r="C11" s="48">
        <v>1</v>
      </c>
      <c r="D11" s="48">
        <v>2</v>
      </c>
      <c r="E11" s="149">
        <v>0</v>
      </c>
      <c r="F11" s="181">
        <v>0</v>
      </c>
      <c r="G11" s="50">
        <f t="shared" ref="G11:I15" si="0">G12</f>
        <v>166757.18</v>
      </c>
      <c r="H11" s="50">
        <f t="shared" si="0"/>
        <v>376000</v>
      </c>
      <c r="I11" s="58">
        <f t="shared" si="0"/>
        <v>497000</v>
      </c>
    </row>
    <row r="12" spans="1:9" ht="33.75">
      <c r="A12" s="39" t="s">
        <v>286</v>
      </c>
      <c r="B12" s="37">
        <v>136</v>
      </c>
      <c r="C12" s="36">
        <v>1</v>
      </c>
      <c r="D12" s="36">
        <v>2</v>
      </c>
      <c r="E12" s="122">
        <v>6600000000</v>
      </c>
      <c r="F12" s="168">
        <v>0</v>
      </c>
      <c r="G12" s="38">
        <f>G13</f>
        <v>166757.18</v>
      </c>
      <c r="H12" s="38">
        <f>H14</f>
        <v>376000</v>
      </c>
      <c r="I12" s="60">
        <f>I14</f>
        <v>497000</v>
      </c>
    </row>
    <row r="13" spans="1:9">
      <c r="A13" s="51" t="s">
        <v>268</v>
      </c>
      <c r="B13" s="37">
        <v>136</v>
      </c>
      <c r="C13" s="36">
        <v>1</v>
      </c>
      <c r="D13" s="36">
        <v>2</v>
      </c>
      <c r="E13" s="122">
        <v>6640000000</v>
      </c>
      <c r="F13" s="168">
        <v>0</v>
      </c>
      <c r="G13" s="38">
        <f>G14</f>
        <v>166757.18</v>
      </c>
      <c r="H13" s="38">
        <f>H14</f>
        <v>376000</v>
      </c>
      <c r="I13" s="60">
        <f>I14</f>
        <v>497000</v>
      </c>
    </row>
    <row r="14" spans="1:9">
      <c r="A14" s="51" t="s">
        <v>269</v>
      </c>
      <c r="B14" s="37">
        <v>136</v>
      </c>
      <c r="C14" s="36">
        <v>1</v>
      </c>
      <c r="D14" s="36">
        <v>2</v>
      </c>
      <c r="E14" s="122">
        <v>6640500000</v>
      </c>
      <c r="F14" s="168">
        <v>0</v>
      </c>
      <c r="G14" s="38">
        <f t="shared" si="0"/>
        <v>166757.18</v>
      </c>
      <c r="H14" s="38">
        <f t="shared" si="0"/>
        <v>376000</v>
      </c>
      <c r="I14" s="60">
        <f t="shared" si="0"/>
        <v>497000</v>
      </c>
    </row>
    <row r="15" spans="1:9">
      <c r="A15" s="51" t="s">
        <v>62</v>
      </c>
      <c r="B15" s="37">
        <v>136</v>
      </c>
      <c r="C15" s="36">
        <v>1</v>
      </c>
      <c r="D15" s="36">
        <v>2</v>
      </c>
      <c r="E15" s="122">
        <v>6640510010</v>
      </c>
      <c r="F15" s="168">
        <v>0</v>
      </c>
      <c r="G15" s="38">
        <f t="shared" si="0"/>
        <v>166757.18</v>
      </c>
      <c r="H15" s="38">
        <f t="shared" si="0"/>
        <v>376000</v>
      </c>
      <c r="I15" s="60">
        <f t="shared" si="0"/>
        <v>497000</v>
      </c>
    </row>
    <row r="16" spans="1:9">
      <c r="A16" s="51" t="s">
        <v>63</v>
      </c>
      <c r="B16" s="37">
        <v>136</v>
      </c>
      <c r="C16" s="36">
        <v>1</v>
      </c>
      <c r="D16" s="36">
        <v>2</v>
      </c>
      <c r="E16" s="122">
        <v>6640510010</v>
      </c>
      <c r="F16" s="168">
        <v>120</v>
      </c>
      <c r="G16" s="38">
        <f>G17+G18</f>
        <v>166757.18</v>
      </c>
      <c r="H16" s="38">
        <f>H17+H18</f>
        <v>376000</v>
      </c>
      <c r="I16" s="60">
        <f>I17+I18</f>
        <v>497000</v>
      </c>
    </row>
    <row r="17" spans="1:9">
      <c r="A17" s="51" t="s">
        <v>45</v>
      </c>
      <c r="B17" s="37">
        <v>136</v>
      </c>
      <c r="C17" s="36">
        <v>1</v>
      </c>
      <c r="D17" s="36">
        <v>2</v>
      </c>
      <c r="E17" s="122">
        <v>6640510010</v>
      </c>
      <c r="F17" s="168">
        <v>121</v>
      </c>
      <c r="G17" s="56">
        <v>150057.18</v>
      </c>
      <c r="H17" s="56">
        <v>288000</v>
      </c>
      <c r="I17" s="129">
        <v>382000</v>
      </c>
    </row>
    <row r="18" spans="1:9" ht="22.5">
      <c r="A18" s="51" t="s">
        <v>46</v>
      </c>
      <c r="B18" s="37">
        <v>136</v>
      </c>
      <c r="C18" s="36">
        <v>1</v>
      </c>
      <c r="D18" s="36">
        <v>2</v>
      </c>
      <c r="E18" s="122">
        <v>6640510010</v>
      </c>
      <c r="F18" s="168">
        <v>129</v>
      </c>
      <c r="G18" s="56">
        <v>16700</v>
      </c>
      <c r="H18" s="56">
        <v>88000</v>
      </c>
      <c r="I18" s="129">
        <v>115000</v>
      </c>
    </row>
    <row r="19" spans="1:9" ht="33.75">
      <c r="A19" s="57" t="s">
        <v>47</v>
      </c>
      <c r="B19" s="49">
        <v>136</v>
      </c>
      <c r="C19" s="48">
        <v>1</v>
      </c>
      <c r="D19" s="48">
        <v>4</v>
      </c>
      <c r="E19" s="149">
        <v>0</v>
      </c>
      <c r="F19" s="181">
        <v>0</v>
      </c>
      <c r="G19" s="50">
        <f>G20</f>
        <v>595511</v>
      </c>
      <c r="H19" s="50">
        <f t="shared" ref="G19:I21" si="1">H20</f>
        <v>733112</v>
      </c>
      <c r="I19" s="58">
        <f t="shared" si="1"/>
        <v>723112</v>
      </c>
    </row>
    <row r="20" spans="1:9" ht="33.75">
      <c r="A20" s="39" t="s">
        <v>286</v>
      </c>
      <c r="B20" s="37">
        <v>136</v>
      </c>
      <c r="C20" s="36">
        <v>1</v>
      </c>
      <c r="D20" s="36">
        <v>4</v>
      </c>
      <c r="E20" s="122">
        <v>6600000000</v>
      </c>
      <c r="F20" s="168">
        <v>0</v>
      </c>
      <c r="G20" s="38">
        <f t="shared" si="1"/>
        <v>595511</v>
      </c>
      <c r="H20" s="38">
        <f t="shared" si="1"/>
        <v>733112</v>
      </c>
      <c r="I20" s="60">
        <f t="shared" si="1"/>
        <v>723112</v>
      </c>
    </row>
    <row r="21" spans="1:9">
      <c r="A21" s="51" t="s">
        <v>268</v>
      </c>
      <c r="B21" s="37">
        <v>136</v>
      </c>
      <c r="C21" s="36">
        <v>1</v>
      </c>
      <c r="D21" s="36">
        <v>4</v>
      </c>
      <c r="E21" s="122">
        <v>6640000000</v>
      </c>
      <c r="F21" s="168">
        <v>0</v>
      </c>
      <c r="G21" s="38">
        <f t="shared" si="1"/>
        <v>595511</v>
      </c>
      <c r="H21" s="38">
        <f t="shared" si="1"/>
        <v>733112</v>
      </c>
      <c r="I21" s="60">
        <f t="shared" si="1"/>
        <v>723112</v>
      </c>
    </row>
    <row r="22" spans="1:9">
      <c r="A22" s="51" t="s">
        <v>269</v>
      </c>
      <c r="B22" s="37">
        <v>136</v>
      </c>
      <c r="C22" s="36">
        <v>1</v>
      </c>
      <c r="D22" s="36">
        <v>4</v>
      </c>
      <c r="E22" s="122">
        <v>6640500000</v>
      </c>
      <c r="F22" s="168">
        <v>0</v>
      </c>
      <c r="G22" s="38">
        <f>G23+G29+G31</f>
        <v>595511</v>
      </c>
      <c r="H22" s="38">
        <f>H23+H29+H31</f>
        <v>733112</v>
      </c>
      <c r="I22" s="38">
        <f>I23+I29+I31</f>
        <v>723112</v>
      </c>
    </row>
    <row r="23" spans="1:9">
      <c r="A23" s="51" t="s">
        <v>297</v>
      </c>
      <c r="B23" s="37">
        <v>136</v>
      </c>
      <c r="C23" s="36">
        <v>1</v>
      </c>
      <c r="D23" s="36">
        <v>4</v>
      </c>
      <c r="E23" s="122">
        <v>6640510020</v>
      </c>
      <c r="F23" s="168">
        <v>0</v>
      </c>
      <c r="G23" s="38">
        <f>G24+G27</f>
        <v>539101</v>
      </c>
      <c r="H23" s="38">
        <f>H24+H27</f>
        <v>676702</v>
      </c>
      <c r="I23" s="38">
        <f>I24+I27</f>
        <v>666702</v>
      </c>
    </row>
    <row r="24" spans="1:9">
      <c r="A24" s="123" t="s">
        <v>63</v>
      </c>
      <c r="B24" s="126">
        <v>136</v>
      </c>
      <c r="C24" s="124">
        <v>1</v>
      </c>
      <c r="D24" s="124">
        <v>4</v>
      </c>
      <c r="E24" s="125">
        <v>6640510020</v>
      </c>
      <c r="F24" s="169" t="s">
        <v>64</v>
      </c>
      <c r="G24" s="127">
        <f>G25+G26</f>
        <v>65100</v>
      </c>
      <c r="H24" s="127">
        <f>H25+H26</f>
        <v>226702</v>
      </c>
      <c r="I24" s="128">
        <f>I25+I26</f>
        <v>216702</v>
      </c>
    </row>
    <row r="25" spans="1:9">
      <c r="A25" s="51" t="s">
        <v>45</v>
      </c>
      <c r="B25" s="37">
        <v>136</v>
      </c>
      <c r="C25" s="36">
        <v>1</v>
      </c>
      <c r="D25" s="36">
        <v>4</v>
      </c>
      <c r="E25" s="122">
        <v>6640510020</v>
      </c>
      <c r="F25" s="168">
        <v>121</v>
      </c>
      <c r="G25" s="56">
        <v>50000</v>
      </c>
      <c r="H25" s="56">
        <v>173500</v>
      </c>
      <c r="I25" s="129">
        <v>166500</v>
      </c>
    </row>
    <row r="26" spans="1:9" ht="22.5">
      <c r="A26" s="51" t="s">
        <v>46</v>
      </c>
      <c r="B26" s="37">
        <v>136</v>
      </c>
      <c r="C26" s="36">
        <v>1</v>
      </c>
      <c r="D26" s="36">
        <v>4</v>
      </c>
      <c r="E26" s="122">
        <v>6640510020</v>
      </c>
      <c r="F26" s="168">
        <v>129</v>
      </c>
      <c r="G26" s="56">
        <v>15100</v>
      </c>
      <c r="H26" s="56">
        <v>53202</v>
      </c>
      <c r="I26" s="129">
        <v>50202</v>
      </c>
    </row>
    <row r="27" spans="1:9" ht="22.5">
      <c r="A27" s="123" t="s">
        <v>66</v>
      </c>
      <c r="B27" s="126">
        <v>136</v>
      </c>
      <c r="C27" s="124">
        <v>1</v>
      </c>
      <c r="D27" s="124">
        <v>4</v>
      </c>
      <c r="E27" s="125">
        <v>6640510020</v>
      </c>
      <c r="F27" s="169" t="s">
        <v>65</v>
      </c>
      <c r="G27" s="127">
        <f>G28</f>
        <v>474001</v>
      </c>
      <c r="H27" s="127">
        <f>H28</f>
        <v>450000</v>
      </c>
      <c r="I27" s="128">
        <f>I28</f>
        <v>450000</v>
      </c>
    </row>
    <row r="28" spans="1:9">
      <c r="A28" s="51" t="s">
        <v>250</v>
      </c>
      <c r="B28" s="37">
        <v>136</v>
      </c>
      <c r="C28" s="36">
        <v>1</v>
      </c>
      <c r="D28" s="36">
        <v>4</v>
      </c>
      <c r="E28" s="122">
        <v>6640510020</v>
      </c>
      <c r="F28" s="168">
        <v>244</v>
      </c>
      <c r="G28" s="56">
        <v>474001</v>
      </c>
      <c r="H28" s="56">
        <v>450000</v>
      </c>
      <c r="I28" s="129">
        <v>450000</v>
      </c>
    </row>
    <row r="29" spans="1:9" ht="45">
      <c r="A29" s="61" t="s">
        <v>321</v>
      </c>
      <c r="B29" s="126">
        <v>136</v>
      </c>
      <c r="C29" s="124">
        <v>1</v>
      </c>
      <c r="D29" s="124">
        <v>4</v>
      </c>
      <c r="E29" s="125" t="s">
        <v>323</v>
      </c>
      <c r="F29" s="126">
        <v>0</v>
      </c>
      <c r="G29" s="127">
        <f>G30</f>
        <v>27700</v>
      </c>
      <c r="H29" s="127">
        <f>H30</f>
        <v>27700</v>
      </c>
      <c r="I29" s="127">
        <f>I30</f>
        <v>27700</v>
      </c>
    </row>
    <row r="30" spans="1:9">
      <c r="A30" s="171" t="s">
        <v>40</v>
      </c>
      <c r="B30" s="193">
        <v>136</v>
      </c>
      <c r="C30" s="194">
        <v>1</v>
      </c>
      <c r="D30" s="194">
        <v>4</v>
      </c>
      <c r="E30" s="172" t="s">
        <v>323</v>
      </c>
      <c r="F30" s="133">
        <v>540</v>
      </c>
      <c r="G30" s="56">
        <v>27700</v>
      </c>
      <c r="H30" s="56">
        <v>27700</v>
      </c>
      <c r="I30" s="56">
        <v>27700</v>
      </c>
    </row>
    <row r="31" spans="1:9" ht="56.25">
      <c r="A31" s="61" t="s">
        <v>322</v>
      </c>
      <c r="B31" s="126">
        <v>136</v>
      </c>
      <c r="C31" s="124">
        <v>1</v>
      </c>
      <c r="D31" s="124">
        <v>4</v>
      </c>
      <c r="E31" s="125" t="s">
        <v>324</v>
      </c>
      <c r="F31" s="126">
        <v>0</v>
      </c>
      <c r="G31" s="127">
        <f>G32</f>
        <v>28710</v>
      </c>
      <c r="H31" s="127">
        <f>H32</f>
        <v>28710</v>
      </c>
      <c r="I31" s="127">
        <f>I32</f>
        <v>28710</v>
      </c>
    </row>
    <row r="32" spans="1:9">
      <c r="A32" s="171" t="s">
        <v>40</v>
      </c>
      <c r="B32" s="193">
        <v>136</v>
      </c>
      <c r="C32" s="194">
        <v>1</v>
      </c>
      <c r="D32" s="194">
        <v>4</v>
      </c>
      <c r="E32" s="172" t="s">
        <v>324</v>
      </c>
      <c r="F32" s="173">
        <v>540</v>
      </c>
      <c r="G32" s="134">
        <v>28710</v>
      </c>
      <c r="H32" s="134">
        <v>28710</v>
      </c>
      <c r="I32" s="134">
        <v>28710</v>
      </c>
    </row>
    <row r="33" spans="1:9" ht="22.5">
      <c r="A33" s="57" t="s">
        <v>179</v>
      </c>
      <c r="B33" s="49">
        <v>136</v>
      </c>
      <c r="C33" s="48">
        <v>1</v>
      </c>
      <c r="D33" s="48">
        <v>6</v>
      </c>
      <c r="E33" s="149">
        <v>0</v>
      </c>
      <c r="F33" s="181">
        <v>0</v>
      </c>
      <c r="G33" s="50">
        <f>G34</f>
        <v>17588</v>
      </c>
      <c r="H33" s="50">
        <f t="shared" ref="H33:I36" si="2">H34</f>
        <v>17588</v>
      </c>
      <c r="I33" s="58">
        <f t="shared" si="2"/>
        <v>17588</v>
      </c>
    </row>
    <row r="34" spans="1:9" ht="33.75">
      <c r="A34" s="39" t="s">
        <v>286</v>
      </c>
      <c r="B34" s="37">
        <v>136</v>
      </c>
      <c r="C34" s="36">
        <v>1</v>
      </c>
      <c r="D34" s="36">
        <v>6</v>
      </c>
      <c r="E34" s="122">
        <v>6600000000</v>
      </c>
      <c r="F34" s="168">
        <v>0</v>
      </c>
      <c r="G34" s="38">
        <f>G35</f>
        <v>17588</v>
      </c>
      <c r="H34" s="38">
        <f t="shared" si="2"/>
        <v>17588</v>
      </c>
      <c r="I34" s="60">
        <f t="shared" si="2"/>
        <v>17588</v>
      </c>
    </row>
    <row r="35" spans="1:9">
      <c r="A35" s="51" t="s">
        <v>268</v>
      </c>
      <c r="B35" s="37">
        <v>136</v>
      </c>
      <c r="C35" s="36">
        <v>1</v>
      </c>
      <c r="D35" s="36">
        <v>6</v>
      </c>
      <c r="E35" s="122">
        <v>6640000000</v>
      </c>
      <c r="F35" s="168">
        <v>0</v>
      </c>
      <c r="G35" s="38">
        <f>G36</f>
        <v>17588</v>
      </c>
      <c r="H35" s="38">
        <f t="shared" si="2"/>
        <v>17588</v>
      </c>
      <c r="I35" s="60">
        <f t="shared" si="2"/>
        <v>17588</v>
      </c>
    </row>
    <row r="36" spans="1:9">
      <c r="A36" s="51" t="s">
        <v>269</v>
      </c>
      <c r="B36" s="37">
        <v>136</v>
      </c>
      <c r="C36" s="36">
        <v>1</v>
      </c>
      <c r="D36" s="36">
        <v>6</v>
      </c>
      <c r="E36" s="122">
        <v>6640500000</v>
      </c>
      <c r="F36" s="168">
        <v>0</v>
      </c>
      <c r="G36" s="38">
        <f>G37</f>
        <v>17588</v>
      </c>
      <c r="H36" s="38">
        <f t="shared" si="2"/>
        <v>17588</v>
      </c>
      <c r="I36" s="60">
        <f t="shared" si="2"/>
        <v>17588</v>
      </c>
    </row>
    <row r="37" spans="1:9" ht="45">
      <c r="A37" s="61" t="s">
        <v>325</v>
      </c>
      <c r="B37" s="126">
        <v>136</v>
      </c>
      <c r="C37" s="124">
        <v>1</v>
      </c>
      <c r="D37" s="124">
        <v>6</v>
      </c>
      <c r="E37" s="125" t="s">
        <v>329</v>
      </c>
      <c r="F37" s="126">
        <v>0</v>
      </c>
      <c r="G37" s="127">
        <f>G38</f>
        <v>17588</v>
      </c>
      <c r="H37" s="127">
        <f>H38</f>
        <v>17588</v>
      </c>
      <c r="I37" s="127">
        <f>I38</f>
        <v>17588</v>
      </c>
    </row>
    <row r="38" spans="1:9">
      <c r="A38" s="171" t="s">
        <v>40</v>
      </c>
      <c r="B38" s="193">
        <v>136</v>
      </c>
      <c r="C38" s="194">
        <v>1</v>
      </c>
      <c r="D38" s="194">
        <v>6</v>
      </c>
      <c r="E38" s="174" t="s">
        <v>329</v>
      </c>
      <c r="F38" s="133">
        <v>540</v>
      </c>
      <c r="G38" s="134">
        <v>17588</v>
      </c>
      <c r="H38" s="134">
        <v>17588</v>
      </c>
      <c r="I38" s="134">
        <v>17588</v>
      </c>
    </row>
    <row r="39" spans="1:9">
      <c r="A39" s="57" t="s">
        <v>188</v>
      </c>
      <c r="B39" s="49">
        <v>136</v>
      </c>
      <c r="C39" s="48">
        <v>1</v>
      </c>
      <c r="D39" s="48">
        <v>13</v>
      </c>
      <c r="E39" s="149">
        <v>0</v>
      </c>
      <c r="F39" s="181">
        <v>0</v>
      </c>
      <c r="G39" s="50">
        <f>G40</f>
        <v>2000</v>
      </c>
      <c r="H39" s="50">
        <f>H40</f>
        <v>2000</v>
      </c>
      <c r="I39" s="50">
        <f>I40</f>
        <v>2000</v>
      </c>
    </row>
    <row r="40" spans="1:9" ht="33.75">
      <c r="A40" s="39" t="s">
        <v>286</v>
      </c>
      <c r="B40" s="37">
        <v>136</v>
      </c>
      <c r="C40" s="36">
        <v>1</v>
      </c>
      <c r="D40" s="36">
        <v>13</v>
      </c>
      <c r="E40" s="122">
        <v>6600000000</v>
      </c>
      <c r="F40" s="168">
        <v>0</v>
      </c>
      <c r="G40" s="38">
        <f t="shared" ref="G40:I42" si="3">G41</f>
        <v>2000</v>
      </c>
      <c r="H40" s="38">
        <f t="shared" si="3"/>
        <v>2000</v>
      </c>
      <c r="I40" s="60">
        <f t="shared" si="3"/>
        <v>2000</v>
      </c>
    </row>
    <row r="41" spans="1:9">
      <c r="A41" s="51" t="s">
        <v>268</v>
      </c>
      <c r="B41" s="37">
        <v>136</v>
      </c>
      <c r="C41" s="36">
        <v>1</v>
      </c>
      <c r="D41" s="36">
        <v>13</v>
      </c>
      <c r="E41" s="122">
        <v>6640000000</v>
      </c>
      <c r="F41" s="168">
        <v>0</v>
      </c>
      <c r="G41" s="38">
        <f t="shared" si="3"/>
        <v>2000</v>
      </c>
      <c r="H41" s="38">
        <f t="shared" si="3"/>
        <v>2000</v>
      </c>
      <c r="I41" s="60">
        <f t="shared" si="3"/>
        <v>2000</v>
      </c>
    </row>
    <row r="42" spans="1:9">
      <c r="A42" s="51" t="s">
        <v>269</v>
      </c>
      <c r="B42" s="37">
        <v>136</v>
      </c>
      <c r="C42" s="36">
        <v>1</v>
      </c>
      <c r="D42" s="36">
        <v>13</v>
      </c>
      <c r="E42" s="122">
        <v>6640500000</v>
      </c>
      <c r="F42" s="168">
        <v>0</v>
      </c>
      <c r="G42" s="38">
        <f>G43</f>
        <v>2000</v>
      </c>
      <c r="H42" s="38">
        <f t="shared" si="3"/>
        <v>2000</v>
      </c>
      <c r="I42" s="38">
        <f t="shared" si="3"/>
        <v>2000</v>
      </c>
    </row>
    <row r="43" spans="1:9">
      <c r="A43" s="51" t="s">
        <v>315</v>
      </c>
      <c r="B43" s="37">
        <v>136</v>
      </c>
      <c r="C43" s="36">
        <v>1</v>
      </c>
      <c r="D43" s="36">
        <v>13</v>
      </c>
      <c r="E43" s="122">
        <v>6640595100</v>
      </c>
      <c r="F43" s="168">
        <v>0</v>
      </c>
      <c r="G43" s="38">
        <f t="shared" ref="G43:I44" si="4">G44</f>
        <v>2000</v>
      </c>
      <c r="H43" s="38">
        <f>H44</f>
        <v>2000</v>
      </c>
      <c r="I43" s="60">
        <f>I44</f>
        <v>2000</v>
      </c>
    </row>
    <row r="44" spans="1:9">
      <c r="A44" s="123" t="s">
        <v>172</v>
      </c>
      <c r="B44" s="126">
        <v>136</v>
      </c>
      <c r="C44" s="124">
        <v>1</v>
      </c>
      <c r="D44" s="124">
        <v>13</v>
      </c>
      <c r="E44" s="125">
        <v>6640595100</v>
      </c>
      <c r="F44" s="169">
        <v>850</v>
      </c>
      <c r="G44" s="127">
        <f t="shared" si="4"/>
        <v>2000</v>
      </c>
      <c r="H44" s="127">
        <f t="shared" si="4"/>
        <v>2000</v>
      </c>
      <c r="I44" s="128">
        <f t="shared" si="4"/>
        <v>2000</v>
      </c>
    </row>
    <row r="45" spans="1:9">
      <c r="A45" s="51" t="s">
        <v>174</v>
      </c>
      <c r="B45" s="37">
        <v>136</v>
      </c>
      <c r="C45" s="36">
        <v>1</v>
      </c>
      <c r="D45" s="36">
        <v>13</v>
      </c>
      <c r="E45" s="122">
        <v>6640595100</v>
      </c>
      <c r="F45" s="170">
        <v>853</v>
      </c>
      <c r="G45" s="56">
        <v>2000</v>
      </c>
      <c r="H45" s="56">
        <v>2000</v>
      </c>
      <c r="I45" s="129">
        <v>2000</v>
      </c>
    </row>
    <row r="46" spans="1:9">
      <c r="A46" s="147" t="s">
        <v>48</v>
      </c>
      <c r="B46" s="136">
        <v>136</v>
      </c>
      <c r="C46" s="135">
        <v>2</v>
      </c>
      <c r="D46" s="135">
        <v>0</v>
      </c>
      <c r="E46" s="148">
        <v>0</v>
      </c>
      <c r="F46" s="180">
        <v>0</v>
      </c>
      <c r="G46" s="137">
        <f t="shared" ref="G46:I51" si="5">G47</f>
        <v>253207.97</v>
      </c>
      <c r="H46" s="137">
        <f t="shared" si="5"/>
        <v>282900.65000000002</v>
      </c>
      <c r="I46" s="138">
        <f t="shared" si="5"/>
        <v>361260</v>
      </c>
    </row>
    <row r="47" spans="1:9">
      <c r="A47" s="57" t="s">
        <v>49</v>
      </c>
      <c r="B47" s="49">
        <v>136</v>
      </c>
      <c r="C47" s="48">
        <v>2</v>
      </c>
      <c r="D47" s="48">
        <v>3</v>
      </c>
      <c r="E47" s="149">
        <v>0</v>
      </c>
      <c r="F47" s="181">
        <v>0</v>
      </c>
      <c r="G47" s="50">
        <f t="shared" si="5"/>
        <v>253207.97</v>
      </c>
      <c r="H47" s="50">
        <f t="shared" si="5"/>
        <v>282900.65000000002</v>
      </c>
      <c r="I47" s="58">
        <f t="shared" si="5"/>
        <v>361260</v>
      </c>
    </row>
    <row r="48" spans="1:9" ht="33.75">
      <c r="A48" s="39" t="s">
        <v>286</v>
      </c>
      <c r="B48" s="37">
        <v>136</v>
      </c>
      <c r="C48" s="36">
        <v>2</v>
      </c>
      <c r="D48" s="36">
        <v>3</v>
      </c>
      <c r="E48" s="122">
        <v>6600000000</v>
      </c>
      <c r="F48" s="168">
        <v>0</v>
      </c>
      <c r="G48" s="38">
        <f>G49</f>
        <v>253207.97</v>
      </c>
      <c r="H48" s="38">
        <f t="shared" si="5"/>
        <v>282900.65000000002</v>
      </c>
      <c r="I48" s="60">
        <f t="shared" si="5"/>
        <v>361260</v>
      </c>
    </row>
    <row r="49" spans="1:9">
      <c r="A49" s="51" t="s">
        <v>268</v>
      </c>
      <c r="B49" s="37">
        <v>136</v>
      </c>
      <c r="C49" s="36">
        <v>2</v>
      </c>
      <c r="D49" s="36">
        <v>3</v>
      </c>
      <c r="E49" s="122">
        <v>6640000000</v>
      </c>
      <c r="F49" s="168">
        <v>0</v>
      </c>
      <c r="G49" s="38">
        <f>G50</f>
        <v>253207.97</v>
      </c>
      <c r="H49" s="38">
        <f t="shared" si="5"/>
        <v>282900.65000000002</v>
      </c>
      <c r="I49" s="60">
        <f t="shared" si="5"/>
        <v>361260</v>
      </c>
    </row>
    <row r="50" spans="1:9">
      <c r="A50" s="51" t="s">
        <v>269</v>
      </c>
      <c r="B50" s="37">
        <v>136</v>
      </c>
      <c r="C50" s="36">
        <v>2</v>
      </c>
      <c r="D50" s="36">
        <v>3</v>
      </c>
      <c r="E50" s="122">
        <v>6640500000</v>
      </c>
      <c r="F50" s="168">
        <v>0</v>
      </c>
      <c r="G50" s="38">
        <f t="shared" si="5"/>
        <v>253207.97</v>
      </c>
      <c r="H50" s="38">
        <f t="shared" si="5"/>
        <v>282900.65000000002</v>
      </c>
      <c r="I50" s="60">
        <f t="shared" si="5"/>
        <v>361260</v>
      </c>
    </row>
    <row r="51" spans="1:9" ht="22.5">
      <c r="A51" s="51" t="s">
        <v>298</v>
      </c>
      <c r="B51" s="37">
        <v>136</v>
      </c>
      <c r="C51" s="36">
        <v>2</v>
      </c>
      <c r="D51" s="36">
        <v>3</v>
      </c>
      <c r="E51" s="122">
        <v>6640551180</v>
      </c>
      <c r="F51" s="168">
        <v>0</v>
      </c>
      <c r="G51" s="38">
        <f>G52</f>
        <v>253207.97</v>
      </c>
      <c r="H51" s="38">
        <f t="shared" si="5"/>
        <v>282900.65000000002</v>
      </c>
      <c r="I51" s="38">
        <f t="shared" si="5"/>
        <v>361260</v>
      </c>
    </row>
    <row r="52" spans="1:9">
      <c r="A52" s="123" t="s">
        <v>63</v>
      </c>
      <c r="B52" s="126">
        <v>136</v>
      </c>
      <c r="C52" s="124">
        <v>2</v>
      </c>
      <c r="D52" s="124">
        <v>3</v>
      </c>
      <c r="E52" s="125">
        <v>6640551180</v>
      </c>
      <c r="F52" s="169">
        <v>120</v>
      </c>
      <c r="G52" s="127">
        <f>G53+G54</f>
        <v>253207.97</v>
      </c>
      <c r="H52" s="127">
        <f>H53+H54</f>
        <v>282900.65000000002</v>
      </c>
      <c r="I52" s="128">
        <f>I53+I54</f>
        <v>361260</v>
      </c>
    </row>
    <row r="53" spans="1:9">
      <c r="A53" s="51" t="s">
        <v>45</v>
      </c>
      <c r="B53" s="37">
        <v>136</v>
      </c>
      <c r="C53" s="36">
        <v>2</v>
      </c>
      <c r="D53" s="36">
        <v>3</v>
      </c>
      <c r="E53" s="122">
        <v>6640551180</v>
      </c>
      <c r="F53" s="170">
        <v>121</v>
      </c>
      <c r="G53" s="56">
        <v>194474.97</v>
      </c>
      <c r="H53" s="56">
        <v>217280.65</v>
      </c>
      <c r="I53" s="129">
        <v>277460</v>
      </c>
    </row>
    <row r="54" spans="1:9" ht="22.5">
      <c r="A54" s="51" t="s">
        <v>46</v>
      </c>
      <c r="B54" s="37">
        <v>136</v>
      </c>
      <c r="C54" s="36">
        <v>2</v>
      </c>
      <c r="D54" s="36">
        <v>3</v>
      </c>
      <c r="E54" s="122">
        <v>6640551180</v>
      </c>
      <c r="F54" s="170">
        <v>129</v>
      </c>
      <c r="G54" s="56">
        <v>58733</v>
      </c>
      <c r="H54" s="56">
        <v>65620</v>
      </c>
      <c r="I54" s="129">
        <v>83800</v>
      </c>
    </row>
    <row r="55" spans="1:9">
      <c r="A55" s="147" t="s">
        <v>50</v>
      </c>
      <c r="B55" s="136">
        <v>136</v>
      </c>
      <c r="C55" s="135">
        <v>3</v>
      </c>
      <c r="D55" s="135">
        <v>0</v>
      </c>
      <c r="E55" s="148">
        <v>0</v>
      </c>
      <c r="F55" s="180">
        <v>0</v>
      </c>
      <c r="G55" s="137">
        <f>G56</f>
        <v>12000</v>
      </c>
      <c r="H55" s="137">
        <f>H56</f>
        <v>10000</v>
      </c>
      <c r="I55" s="138">
        <f>I56</f>
        <v>10000</v>
      </c>
    </row>
    <row r="56" spans="1:9" ht="22.5">
      <c r="A56" s="57" t="s">
        <v>249</v>
      </c>
      <c r="B56" s="49">
        <v>136</v>
      </c>
      <c r="C56" s="48">
        <v>3</v>
      </c>
      <c r="D56" s="48">
        <v>10</v>
      </c>
      <c r="E56" s="149">
        <v>0</v>
      </c>
      <c r="F56" s="181">
        <v>0</v>
      </c>
      <c r="G56" s="50">
        <f t="shared" ref="G56:I61" si="6">G57</f>
        <v>12000</v>
      </c>
      <c r="H56" s="50">
        <f t="shared" si="6"/>
        <v>10000</v>
      </c>
      <c r="I56" s="58">
        <f t="shared" si="6"/>
        <v>10000</v>
      </c>
    </row>
    <row r="57" spans="1:9" ht="33.75">
      <c r="A57" s="39" t="s">
        <v>286</v>
      </c>
      <c r="B57" s="37">
        <v>136</v>
      </c>
      <c r="C57" s="36">
        <v>3</v>
      </c>
      <c r="D57" s="36">
        <v>10</v>
      </c>
      <c r="E57" s="122">
        <v>6600000000</v>
      </c>
      <c r="F57" s="168">
        <v>0</v>
      </c>
      <c r="G57" s="38">
        <f>G58</f>
        <v>12000</v>
      </c>
      <c r="H57" s="38">
        <f t="shared" si="6"/>
        <v>10000</v>
      </c>
      <c r="I57" s="60">
        <f t="shared" si="6"/>
        <v>10000</v>
      </c>
    </row>
    <row r="58" spans="1:9">
      <c r="A58" s="51" t="s">
        <v>268</v>
      </c>
      <c r="B58" s="37">
        <v>136</v>
      </c>
      <c r="C58" s="36">
        <v>3</v>
      </c>
      <c r="D58" s="36">
        <v>10</v>
      </c>
      <c r="E58" s="122">
        <v>6640000000</v>
      </c>
      <c r="F58" s="168">
        <v>0</v>
      </c>
      <c r="G58" s="38">
        <f>G59</f>
        <v>12000</v>
      </c>
      <c r="H58" s="38">
        <f t="shared" si="6"/>
        <v>10000</v>
      </c>
      <c r="I58" s="60">
        <f t="shared" si="6"/>
        <v>10000</v>
      </c>
    </row>
    <row r="59" spans="1:9">
      <c r="A59" s="51" t="s">
        <v>270</v>
      </c>
      <c r="B59" s="37">
        <v>136</v>
      </c>
      <c r="C59" s="36">
        <v>3</v>
      </c>
      <c r="D59" s="36">
        <v>10</v>
      </c>
      <c r="E59" s="122">
        <v>6640100000</v>
      </c>
      <c r="F59" s="168">
        <v>0</v>
      </c>
      <c r="G59" s="38">
        <f>G60</f>
        <v>12000</v>
      </c>
      <c r="H59" s="38">
        <f t="shared" si="6"/>
        <v>10000</v>
      </c>
      <c r="I59" s="60">
        <f t="shared" si="6"/>
        <v>10000</v>
      </c>
    </row>
    <row r="60" spans="1:9" ht="22.5">
      <c r="A60" s="51" t="s">
        <v>299</v>
      </c>
      <c r="B60" s="37">
        <v>136</v>
      </c>
      <c r="C60" s="36">
        <v>3</v>
      </c>
      <c r="D60" s="36">
        <v>10</v>
      </c>
      <c r="E60" s="122">
        <v>6640195020</v>
      </c>
      <c r="F60" s="168">
        <v>0</v>
      </c>
      <c r="G60" s="38">
        <f t="shared" si="6"/>
        <v>12000</v>
      </c>
      <c r="H60" s="38">
        <f t="shared" si="6"/>
        <v>10000</v>
      </c>
      <c r="I60" s="60">
        <f t="shared" si="6"/>
        <v>10000</v>
      </c>
    </row>
    <row r="61" spans="1:9" ht="22.5">
      <c r="A61" s="123" t="s">
        <v>66</v>
      </c>
      <c r="B61" s="126">
        <v>136</v>
      </c>
      <c r="C61" s="124">
        <v>3</v>
      </c>
      <c r="D61" s="124">
        <v>10</v>
      </c>
      <c r="E61" s="125">
        <v>6640195020</v>
      </c>
      <c r="F61" s="169">
        <v>240</v>
      </c>
      <c r="G61" s="127">
        <f t="shared" si="6"/>
        <v>12000</v>
      </c>
      <c r="H61" s="127">
        <f t="shared" si="6"/>
        <v>10000</v>
      </c>
      <c r="I61" s="128">
        <f t="shared" si="6"/>
        <v>10000</v>
      </c>
    </row>
    <row r="62" spans="1:9">
      <c r="A62" s="51" t="s">
        <v>250</v>
      </c>
      <c r="B62" s="37">
        <v>136</v>
      </c>
      <c r="C62" s="36">
        <v>3</v>
      </c>
      <c r="D62" s="36">
        <v>10</v>
      </c>
      <c r="E62" s="122">
        <v>6640195020</v>
      </c>
      <c r="F62" s="170">
        <v>244</v>
      </c>
      <c r="G62" s="56">
        <v>12000</v>
      </c>
      <c r="H62" s="56">
        <v>10000</v>
      </c>
      <c r="I62" s="129">
        <v>10000</v>
      </c>
    </row>
    <row r="63" spans="1:9">
      <c r="A63" s="147" t="s">
        <v>51</v>
      </c>
      <c r="B63" s="136">
        <v>136</v>
      </c>
      <c r="C63" s="135">
        <v>4</v>
      </c>
      <c r="D63" s="135">
        <v>0</v>
      </c>
      <c r="E63" s="148">
        <v>0</v>
      </c>
      <c r="F63" s="180">
        <v>0</v>
      </c>
      <c r="G63" s="137">
        <f t="shared" ref="G63:I65" si="7">G64</f>
        <v>901320</v>
      </c>
      <c r="H63" s="137">
        <f t="shared" si="7"/>
        <v>593000</v>
      </c>
      <c r="I63" s="137">
        <f t="shared" si="7"/>
        <v>616000</v>
      </c>
    </row>
    <row r="64" spans="1:9">
      <c r="A64" s="150" t="s">
        <v>52</v>
      </c>
      <c r="B64" s="49">
        <v>136</v>
      </c>
      <c r="C64" s="48">
        <v>4</v>
      </c>
      <c r="D64" s="48">
        <v>9</v>
      </c>
      <c r="E64" s="149">
        <v>0</v>
      </c>
      <c r="F64" s="181">
        <v>0</v>
      </c>
      <c r="G64" s="50">
        <f t="shared" si="7"/>
        <v>901320</v>
      </c>
      <c r="H64" s="50">
        <f t="shared" si="7"/>
        <v>593000</v>
      </c>
      <c r="I64" s="50">
        <f t="shared" si="7"/>
        <v>616000</v>
      </c>
    </row>
    <row r="65" spans="1:9" ht="33.75">
      <c r="A65" s="39" t="s">
        <v>286</v>
      </c>
      <c r="B65" s="37">
        <v>136</v>
      </c>
      <c r="C65" s="36">
        <v>4</v>
      </c>
      <c r="D65" s="36">
        <v>9</v>
      </c>
      <c r="E65" s="122">
        <v>6600000000</v>
      </c>
      <c r="F65" s="168">
        <v>0</v>
      </c>
      <c r="G65" s="38">
        <f t="shared" si="7"/>
        <v>901320</v>
      </c>
      <c r="H65" s="38">
        <f t="shared" si="7"/>
        <v>593000</v>
      </c>
      <c r="I65" s="38">
        <f t="shared" si="7"/>
        <v>616000</v>
      </c>
    </row>
    <row r="66" spans="1:9">
      <c r="A66" s="51" t="s">
        <v>268</v>
      </c>
      <c r="B66" s="37">
        <v>136</v>
      </c>
      <c r="C66" s="36">
        <v>4</v>
      </c>
      <c r="D66" s="36">
        <v>9</v>
      </c>
      <c r="E66" s="122">
        <v>6640000000</v>
      </c>
      <c r="F66" s="168">
        <v>0</v>
      </c>
      <c r="G66" s="38">
        <f t="shared" ref="G66:I68" si="8">G67</f>
        <v>901320</v>
      </c>
      <c r="H66" s="38">
        <f t="shared" si="8"/>
        <v>593000</v>
      </c>
      <c r="I66" s="60">
        <f t="shared" si="8"/>
        <v>616000</v>
      </c>
    </row>
    <row r="67" spans="1:9">
      <c r="A67" s="51" t="s">
        <v>271</v>
      </c>
      <c r="B67" s="37">
        <v>136</v>
      </c>
      <c r="C67" s="36">
        <v>4</v>
      </c>
      <c r="D67" s="36">
        <v>9</v>
      </c>
      <c r="E67" s="122">
        <v>6640200000</v>
      </c>
      <c r="F67" s="168">
        <v>0</v>
      </c>
      <c r="G67" s="38">
        <f>G68</f>
        <v>901320</v>
      </c>
      <c r="H67" s="38">
        <f t="shared" si="8"/>
        <v>593000</v>
      </c>
      <c r="I67" s="60">
        <f t="shared" si="8"/>
        <v>616000</v>
      </c>
    </row>
    <row r="68" spans="1:9" ht="22.5">
      <c r="A68" s="51" t="s">
        <v>255</v>
      </c>
      <c r="B68" s="37">
        <v>136</v>
      </c>
      <c r="C68" s="36">
        <v>4</v>
      </c>
      <c r="D68" s="36">
        <v>9</v>
      </c>
      <c r="E68" s="122">
        <v>6640295280</v>
      </c>
      <c r="F68" s="168">
        <v>0</v>
      </c>
      <c r="G68" s="38">
        <f>G69</f>
        <v>901320</v>
      </c>
      <c r="H68" s="38">
        <f t="shared" si="8"/>
        <v>593000</v>
      </c>
      <c r="I68" s="38">
        <f t="shared" si="8"/>
        <v>616000</v>
      </c>
    </row>
    <row r="69" spans="1:9" ht="22.5">
      <c r="A69" s="123" t="s">
        <v>66</v>
      </c>
      <c r="B69" s="126">
        <v>136</v>
      </c>
      <c r="C69" s="124">
        <v>4</v>
      </c>
      <c r="D69" s="124">
        <v>9</v>
      </c>
      <c r="E69" s="122" t="s">
        <v>361</v>
      </c>
      <c r="F69" s="169">
        <v>240</v>
      </c>
      <c r="G69" s="127">
        <f>G70+G71</f>
        <v>901320</v>
      </c>
      <c r="H69" s="127">
        <f>H70+H71</f>
        <v>593000</v>
      </c>
      <c r="I69" s="128">
        <f>I70+I71</f>
        <v>616000</v>
      </c>
    </row>
    <row r="70" spans="1:9">
      <c r="A70" s="51" t="s">
        <v>250</v>
      </c>
      <c r="B70" s="37">
        <v>136</v>
      </c>
      <c r="C70" s="36">
        <v>4</v>
      </c>
      <c r="D70" s="36">
        <v>9</v>
      </c>
      <c r="E70" s="122" t="s">
        <v>361</v>
      </c>
      <c r="F70" s="170">
        <v>244</v>
      </c>
      <c r="G70" s="56">
        <v>538320</v>
      </c>
      <c r="H70" s="56">
        <v>228000</v>
      </c>
      <c r="I70" s="129">
        <v>248000</v>
      </c>
    </row>
    <row r="71" spans="1:9">
      <c r="A71" s="51" t="s">
        <v>243</v>
      </c>
      <c r="B71" s="37">
        <v>136</v>
      </c>
      <c r="C71" s="36">
        <v>4</v>
      </c>
      <c r="D71" s="36">
        <v>9</v>
      </c>
      <c r="E71" s="122" t="s">
        <v>361</v>
      </c>
      <c r="F71" s="170">
        <v>247</v>
      </c>
      <c r="G71" s="56">
        <v>363000</v>
      </c>
      <c r="H71" s="56">
        <v>365000</v>
      </c>
      <c r="I71" s="129">
        <v>368000</v>
      </c>
    </row>
    <row r="72" spans="1:9">
      <c r="A72" s="147" t="s">
        <v>173</v>
      </c>
      <c r="B72" s="136">
        <v>136</v>
      </c>
      <c r="C72" s="135">
        <v>5</v>
      </c>
      <c r="D72" s="135">
        <v>0</v>
      </c>
      <c r="E72" s="148">
        <v>0</v>
      </c>
      <c r="F72" s="180">
        <v>0</v>
      </c>
      <c r="G72" s="137">
        <f>G73+G81</f>
        <v>342055</v>
      </c>
      <c r="H72" s="137">
        <f>H73+H81</f>
        <v>352000</v>
      </c>
      <c r="I72" s="137">
        <f>I73+I81</f>
        <v>362000</v>
      </c>
    </row>
    <row r="73" spans="1:9">
      <c r="A73" s="150" t="s">
        <v>338</v>
      </c>
      <c r="B73" s="49">
        <v>136</v>
      </c>
      <c r="C73" s="48">
        <v>5</v>
      </c>
      <c r="D73" s="48">
        <v>2</v>
      </c>
      <c r="E73" s="149">
        <v>0</v>
      </c>
      <c r="F73" s="181">
        <v>0</v>
      </c>
      <c r="G73" s="50">
        <f t="shared" ref="G73:I76" si="9">G74</f>
        <v>332000</v>
      </c>
      <c r="H73" s="50">
        <f t="shared" si="9"/>
        <v>342000</v>
      </c>
      <c r="I73" s="58">
        <f t="shared" si="9"/>
        <v>352000</v>
      </c>
    </row>
    <row r="74" spans="1:9" ht="33.75">
      <c r="A74" s="39" t="s">
        <v>286</v>
      </c>
      <c r="B74" s="37">
        <v>136</v>
      </c>
      <c r="C74" s="36">
        <v>5</v>
      </c>
      <c r="D74" s="36">
        <v>2</v>
      </c>
      <c r="E74" s="122">
        <v>6600000000</v>
      </c>
      <c r="F74" s="168">
        <v>0</v>
      </c>
      <c r="G74" s="38">
        <f t="shared" si="9"/>
        <v>332000</v>
      </c>
      <c r="H74" s="38">
        <f t="shared" si="9"/>
        <v>342000</v>
      </c>
      <c r="I74" s="60">
        <f t="shared" si="9"/>
        <v>352000</v>
      </c>
    </row>
    <row r="75" spans="1:9">
      <c r="A75" s="51" t="s">
        <v>268</v>
      </c>
      <c r="B75" s="37">
        <v>136</v>
      </c>
      <c r="C75" s="36">
        <v>5</v>
      </c>
      <c r="D75" s="36">
        <v>2</v>
      </c>
      <c r="E75" s="122">
        <v>6640000000</v>
      </c>
      <c r="F75" s="168">
        <v>0</v>
      </c>
      <c r="G75" s="38">
        <f t="shared" si="9"/>
        <v>332000</v>
      </c>
      <c r="H75" s="38">
        <f t="shared" si="9"/>
        <v>342000</v>
      </c>
      <c r="I75" s="60">
        <f t="shared" si="9"/>
        <v>352000</v>
      </c>
    </row>
    <row r="76" spans="1:9">
      <c r="A76" s="51" t="s">
        <v>339</v>
      </c>
      <c r="B76" s="37">
        <v>136</v>
      </c>
      <c r="C76" s="36">
        <v>5</v>
      </c>
      <c r="D76" s="36">
        <v>2</v>
      </c>
      <c r="E76" s="122">
        <v>6640600000</v>
      </c>
      <c r="F76" s="168">
        <v>0</v>
      </c>
      <c r="G76" s="38">
        <f>G77</f>
        <v>332000</v>
      </c>
      <c r="H76" s="38">
        <f t="shared" si="9"/>
        <v>342000</v>
      </c>
      <c r="I76" s="60">
        <f t="shared" si="9"/>
        <v>352000</v>
      </c>
    </row>
    <row r="77" spans="1:9">
      <c r="A77" s="51" t="s">
        <v>340</v>
      </c>
      <c r="B77" s="37">
        <v>136</v>
      </c>
      <c r="C77" s="36">
        <v>5</v>
      </c>
      <c r="D77" s="36">
        <v>2</v>
      </c>
      <c r="E77" s="122">
        <v>6640690120</v>
      </c>
      <c r="F77" s="168">
        <v>0</v>
      </c>
      <c r="G77" s="38">
        <f>G78</f>
        <v>332000</v>
      </c>
      <c r="H77" s="38">
        <f>H78</f>
        <v>342000</v>
      </c>
      <c r="I77" s="60">
        <f>I78</f>
        <v>352000</v>
      </c>
    </row>
    <row r="78" spans="1:9" ht="22.5">
      <c r="A78" s="123" t="s">
        <v>66</v>
      </c>
      <c r="B78" s="126">
        <v>136</v>
      </c>
      <c r="C78" s="124">
        <v>5</v>
      </c>
      <c r="D78" s="124">
        <v>2</v>
      </c>
      <c r="E78" s="125">
        <v>6640690120</v>
      </c>
      <c r="F78" s="169">
        <v>240</v>
      </c>
      <c r="G78" s="127">
        <f>G80+G79</f>
        <v>332000</v>
      </c>
      <c r="H78" s="127">
        <f>H80+H79</f>
        <v>342000</v>
      </c>
      <c r="I78" s="127">
        <f>I80+I79</f>
        <v>352000</v>
      </c>
    </row>
    <row r="79" spans="1:9">
      <c r="A79" s="51" t="s">
        <v>250</v>
      </c>
      <c r="B79" s="37">
        <v>136</v>
      </c>
      <c r="C79" s="36">
        <v>5</v>
      </c>
      <c r="D79" s="36">
        <v>2</v>
      </c>
      <c r="E79" s="122">
        <v>6640395310</v>
      </c>
      <c r="F79" s="170">
        <v>244</v>
      </c>
      <c r="G79" s="56">
        <v>32000</v>
      </c>
      <c r="H79" s="56">
        <v>32000</v>
      </c>
      <c r="I79" s="129">
        <v>32000</v>
      </c>
    </row>
    <row r="80" spans="1:9">
      <c r="A80" s="51" t="s">
        <v>243</v>
      </c>
      <c r="B80" s="37">
        <v>136</v>
      </c>
      <c r="C80" s="36">
        <v>5</v>
      </c>
      <c r="D80" s="36">
        <v>2</v>
      </c>
      <c r="E80" s="122">
        <v>6640395310</v>
      </c>
      <c r="F80" s="170">
        <v>247</v>
      </c>
      <c r="G80" s="56">
        <v>300000</v>
      </c>
      <c r="H80" s="56">
        <v>310000</v>
      </c>
      <c r="I80" s="129">
        <v>320000</v>
      </c>
    </row>
    <row r="81" spans="1:9">
      <c r="A81" s="150" t="s">
        <v>171</v>
      </c>
      <c r="B81" s="49">
        <v>136</v>
      </c>
      <c r="C81" s="48">
        <v>5</v>
      </c>
      <c r="D81" s="48">
        <v>3</v>
      </c>
      <c r="E81" s="149">
        <v>0</v>
      </c>
      <c r="F81" s="181">
        <v>0</v>
      </c>
      <c r="G81" s="50">
        <f>G82</f>
        <v>10055</v>
      </c>
      <c r="H81" s="50">
        <f t="shared" ref="H81:I84" si="10">H82</f>
        <v>10000</v>
      </c>
      <c r="I81" s="58">
        <f t="shared" si="10"/>
        <v>10000</v>
      </c>
    </row>
    <row r="82" spans="1:9" ht="33.75">
      <c r="A82" s="39" t="s">
        <v>286</v>
      </c>
      <c r="B82" s="37">
        <v>136</v>
      </c>
      <c r="C82" s="36">
        <v>5</v>
      </c>
      <c r="D82" s="36">
        <v>3</v>
      </c>
      <c r="E82" s="122">
        <v>6600000000</v>
      </c>
      <c r="F82" s="168">
        <v>0</v>
      </c>
      <c r="G82" s="38">
        <f>G83</f>
        <v>10055</v>
      </c>
      <c r="H82" s="38">
        <f t="shared" si="10"/>
        <v>10000</v>
      </c>
      <c r="I82" s="60">
        <f t="shared" si="10"/>
        <v>10000</v>
      </c>
    </row>
    <row r="83" spans="1:9">
      <c r="A83" s="51" t="s">
        <v>268</v>
      </c>
      <c r="B83" s="37">
        <v>136</v>
      </c>
      <c r="C83" s="36">
        <v>5</v>
      </c>
      <c r="D83" s="36">
        <v>3</v>
      </c>
      <c r="E83" s="122">
        <v>6640000000</v>
      </c>
      <c r="F83" s="168">
        <v>0</v>
      </c>
      <c r="G83" s="38">
        <f>G84</f>
        <v>10055</v>
      </c>
      <c r="H83" s="38">
        <f t="shared" si="10"/>
        <v>10000</v>
      </c>
      <c r="I83" s="60">
        <f t="shared" si="10"/>
        <v>10000</v>
      </c>
    </row>
    <row r="84" spans="1:9" ht="22.5">
      <c r="A84" s="51" t="s">
        <v>287</v>
      </c>
      <c r="B84" s="37">
        <v>136</v>
      </c>
      <c r="C84" s="36">
        <v>5</v>
      </c>
      <c r="D84" s="36">
        <v>3</v>
      </c>
      <c r="E84" s="122">
        <v>6640300000</v>
      </c>
      <c r="F84" s="168">
        <v>0</v>
      </c>
      <c r="G84" s="38">
        <f>G85</f>
        <v>10055</v>
      </c>
      <c r="H84" s="38">
        <f t="shared" si="10"/>
        <v>10000</v>
      </c>
      <c r="I84" s="60">
        <f t="shared" si="10"/>
        <v>10000</v>
      </c>
    </row>
    <row r="85" spans="1:9">
      <c r="A85" s="51" t="s">
        <v>277</v>
      </c>
      <c r="B85" s="37">
        <v>136</v>
      </c>
      <c r="C85" s="36">
        <v>5</v>
      </c>
      <c r="D85" s="36">
        <v>3</v>
      </c>
      <c r="E85" s="122">
        <v>6640395310</v>
      </c>
      <c r="F85" s="168">
        <v>0</v>
      </c>
      <c r="G85" s="38">
        <f t="shared" ref="G85:I86" si="11">G86</f>
        <v>10055</v>
      </c>
      <c r="H85" s="38">
        <f t="shared" si="11"/>
        <v>10000</v>
      </c>
      <c r="I85" s="60">
        <f t="shared" si="11"/>
        <v>10000</v>
      </c>
    </row>
    <row r="86" spans="1:9" ht="22.5">
      <c r="A86" s="123" t="s">
        <v>66</v>
      </c>
      <c r="B86" s="126">
        <v>136</v>
      </c>
      <c r="C86" s="124">
        <v>5</v>
      </c>
      <c r="D86" s="124">
        <v>3</v>
      </c>
      <c r="E86" s="125">
        <v>6640395310</v>
      </c>
      <c r="F86" s="169">
        <v>240</v>
      </c>
      <c r="G86" s="127">
        <f t="shared" si="11"/>
        <v>10055</v>
      </c>
      <c r="H86" s="127">
        <f t="shared" si="11"/>
        <v>10000</v>
      </c>
      <c r="I86" s="128">
        <f t="shared" si="11"/>
        <v>10000</v>
      </c>
    </row>
    <row r="87" spans="1:9">
      <c r="A87" s="51" t="s">
        <v>250</v>
      </c>
      <c r="B87" s="37">
        <v>136</v>
      </c>
      <c r="C87" s="36">
        <v>5</v>
      </c>
      <c r="D87" s="36">
        <v>3</v>
      </c>
      <c r="E87" s="122">
        <v>6640395310</v>
      </c>
      <c r="F87" s="170">
        <v>244</v>
      </c>
      <c r="G87" s="56">
        <v>10055</v>
      </c>
      <c r="H87" s="56">
        <v>10000</v>
      </c>
      <c r="I87" s="129">
        <v>10000</v>
      </c>
    </row>
    <row r="88" spans="1:9">
      <c r="A88" s="147" t="s">
        <v>53</v>
      </c>
      <c r="B88" s="136">
        <v>136</v>
      </c>
      <c r="C88" s="135">
        <v>8</v>
      </c>
      <c r="D88" s="135">
        <v>0</v>
      </c>
      <c r="E88" s="148">
        <v>0</v>
      </c>
      <c r="F88" s="180">
        <v>0</v>
      </c>
      <c r="G88" s="137">
        <f>G89</f>
        <v>1542868.82</v>
      </c>
      <c r="H88" s="137">
        <f t="shared" ref="H88:I91" si="12">H89</f>
        <v>1441900</v>
      </c>
      <c r="I88" s="138">
        <f t="shared" si="12"/>
        <v>1356650</v>
      </c>
    </row>
    <row r="89" spans="1:9">
      <c r="A89" s="57" t="s">
        <v>54</v>
      </c>
      <c r="B89" s="49">
        <v>136</v>
      </c>
      <c r="C89" s="48">
        <v>8</v>
      </c>
      <c r="D89" s="48">
        <v>1</v>
      </c>
      <c r="E89" s="149">
        <v>0</v>
      </c>
      <c r="F89" s="181">
        <v>0</v>
      </c>
      <c r="G89" s="151">
        <f>G90</f>
        <v>1542868.82</v>
      </c>
      <c r="H89" s="151">
        <f t="shared" si="12"/>
        <v>1441900</v>
      </c>
      <c r="I89" s="152">
        <f t="shared" si="12"/>
        <v>1356650</v>
      </c>
    </row>
    <row r="90" spans="1:9" ht="33.75">
      <c r="A90" s="39" t="s">
        <v>286</v>
      </c>
      <c r="B90" s="37">
        <v>136</v>
      </c>
      <c r="C90" s="36">
        <v>8</v>
      </c>
      <c r="D90" s="36">
        <v>1</v>
      </c>
      <c r="E90" s="122">
        <v>6600000000</v>
      </c>
      <c r="F90" s="168">
        <v>0</v>
      </c>
      <c r="G90" s="38">
        <f>G91</f>
        <v>1542868.82</v>
      </c>
      <c r="H90" s="38">
        <f t="shared" si="12"/>
        <v>1441900</v>
      </c>
      <c r="I90" s="60">
        <f t="shared" si="12"/>
        <v>1356650</v>
      </c>
    </row>
    <row r="91" spans="1:9">
      <c r="A91" s="51" t="s">
        <v>268</v>
      </c>
      <c r="B91" s="37">
        <v>136</v>
      </c>
      <c r="C91" s="36">
        <v>8</v>
      </c>
      <c r="D91" s="36">
        <v>1</v>
      </c>
      <c r="E91" s="122">
        <v>6640000000</v>
      </c>
      <c r="F91" s="168">
        <v>0</v>
      </c>
      <c r="G91" s="38">
        <f>G92</f>
        <v>1542868.82</v>
      </c>
      <c r="H91" s="38">
        <f t="shared" si="12"/>
        <v>1441900</v>
      </c>
      <c r="I91" s="60">
        <f t="shared" si="12"/>
        <v>1356650</v>
      </c>
    </row>
    <row r="92" spans="1:9">
      <c r="A92" s="51" t="s">
        <v>272</v>
      </c>
      <c r="B92" s="37">
        <v>136</v>
      </c>
      <c r="C92" s="36">
        <v>8</v>
      </c>
      <c r="D92" s="36">
        <v>1</v>
      </c>
      <c r="E92" s="122">
        <v>6640400000</v>
      </c>
      <c r="F92" s="168">
        <v>0</v>
      </c>
      <c r="G92" s="38">
        <f>G93+G97+G99</f>
        <v>1542868.82</v>
      </c>
      <c r="H92" s="38">
        <f>H93+H97+H99</f>
        <v>1441900</v>
      </c>
      <c r="I92" s="38">
        <f>I93+I97+I99</f>
        <v>1356650</v>
      </c>
    </row>
    <row r="93" spans="1:9" ht="22.5">
      <c r="A93" s="51" t="s">
        <v>273</v>
      </c>
      <c r="B93" s="37">
        <v>136</v>
      </c>
      <c r="C93" s="36">
        <v>8</v>
      </c>
      <c r="D93" s="36">
        <v>1</v>
      </c>
      <c r="E93" s="122">
        <v>6640495220</v>
      </c>
      <c r="F93" s="168">
        <v>0</v>
      </c>
      <c r="G93" s="38">
        <f>G94</f>
        <v>393168.82</v>
      </c>
      <c r="H93" s="38">
        <f>H94</f>
        <v>314600</v>
      </c>
      <c r="I93" s="38">
        <f>I94</f>
        <v>229350</v>
      </c>
    </row>
    <row r="94" spans="1:9" ht="22.5">
      <c r="A94" s="123" t="s">
        <v>66</v>
      </c>
      <c r="B94" s="126">
        <v>136</v>
      </c>
      <c r="C94" s="124">
        <v>8</v>
      </c>
      <c r="D94" s="124">
        <v>1</v>
      </c>
      <c r="E94" s="125">
        <v>6640495220</v>
      </c>
      <c r="F94" s="169">
        <v>240</v>
      </c>
      <c r="G94" s="127">
        <f>G95+G96</f>
        <v>393168.82</v>
      </c>
      <c r="H94" s="127">
        <f>H95+H96</f>
        <v>314600</v>
      </c>
      <c r="I94" s="128">
        <f>I95+I96</f>
        <v>229350</v>
      </c>
    </row>
    <row r="95" spans="1:9">
      <c r="A95" s="51" t="s">
        <v>250</v>
      </c>
      <c r="B95" s="37">
        <v>136</v>
      </c>
      <c r="C95" s="36">
        <v>8</v>
      </c>
      <c r="D95" s="36">
        <v>1</v>
      </c>
      <c r="E95" s="122">
        <v>6640495220</v>
      </c>
      <c r="F95" s="168">
        <v>244</v>
      </c>
      <c r="G95" s="56">
        <v>150000</v>
      </c>
      <c r="H95" s="56">
        <v>114600</v>
      </c>
      <c r="I95" s="129">
        <v>81350</v>
      </c>
    </row>
    <row r="96" spans="1:9">
      <c r="A96" s="51" t="s">
        <v>243</v>
      </c>
      <c r="B96" s="37">
        <v>136</v>
      </c>
      <c r="C96" s="36">
        <v>8</v>
      </c>
      <c r="D96" s="36">
        <v>1</v>
      </c>
      <c r="E96" s="122">
        <v>6640495220</v>
      </c>
      <c r="F96" s="168">
        <v>247</v>
      </c>
      <c r="G96" s="56">
        <v>243168.82</v>
      </c>
      <c r="H96" s="56">
        <v>200000</v>
      </c>
      <c r="I96" s="129">
        <v>148000</v>
      </c>
    </row>
    <row r="97" spans="1:9" ht="33.75">
      <c r="A97" s="61" t="s">
        <v>326</v>
      </c>
      <c r="B97" s="126">
        <v>136</v>
      </c>
      <c r="C97" s="124">
        <v>8</v>
      </c>
      <c r="D97" s="124">
        <v>1</v>
      </c>
      <c r="E97" s="125" t="s">
        <v>370</v>
      </c>
      <c r="F97" s="126">
        <v>0</v>
      </c>
      <c r="G97" s="127">
        <f>G98</f>
        <v>927600</v>
      </c>
      <c r="H97" s="127">
        <f>H98</f>
        <v>1127300</v>
      </c>
      <c r="I97" s="127">
        <f>I98</f>
        <v>1127300</v>
      </c>
    </row>
    <row r="98" spans="1:9">
      <c r="A98" s="130" t="s">
        <v>260</v>
      </c>
      <c r="B98" s="139">
        <v>136</v>
      </c>
      <c r="C98" s="131">
        <v>8</v>
      </c>
      <c r="D98" s="131">
        <v>1</v>
      </c>
      <c r="E98" s="68" t="s">
        <v>370</v>
      </c>
      <c r="F98" s="139">
        <v>540</v>
      </c>
      <c r="G98" s="56">
        <v>927600</v>
      </c>
      <c r="H98" s="56">
        <v>1127300</v>
      </c>
      <c r="I98" s="56">
        <v>1127300</v>
      </c>
    </row>
    <row r="99" spans="1:9" ht="33.75">
      <c r="A99" s="61" t="s">
        <v>327</v>
      </c>
      <c r="B99" s="126">
        <v>136</v>
      </c>
      <c r="C99" s="124">
        <v>8</v>
      </c>
      <c r="D99" s="124">
        <v>1</v>
      </c>
      <c r="E99" s="125" t="s">
        <v>371</v>
      </c>
      <c r="F99" s="126">
        <v>0</v>
      </c>
      <c r="G99" s="127">
        <f>G100</f>
        <v>222100</v>
      </c>
      <c r="H99" s="127">
        <f>H100</f>
        <v>0</v>
      </c>
      <c r="I99" s="127">
        <f>I100</f>
        <v>0</v>
      </c>
    </row>
    <row r="100" spans="1:9">
      <c r="A100" s="130" t="s">
        <v>260</v>
      </c>
      <c r="B100" s="139">
        <v>136</v>
      </c>
      <c r="C100" s="131">
        <v>8</v>
      </c>
      <c r="D100" s="131">
        <v>1</v>
      </c>
      <c r="E100" s="68" t="s">
        <v>371</v>
      </c>
      <c r="F100" s="139">
        <v>540</v>
      </c>
      <c r="G100" s="56">
        <v>222100</v>
      </c>
      <c r="H100" s="56"/>
      <c r="I100" s="56"/>
    </row>
    <row r="101" spans="1:9" ht="12" thickBot="1">
      <c r="A101" s="153" t="s">
        <v>261</v>
      </c>
      <c r="B101" s="154" t="s">
        <v>303</v>
      </c>
      <c r="C101" s="154" t="s">
        <v>303</v>
      </c>
      <c r="D101" s="154" t="s">
        <v>303</v>
      </c>
      <c r="E101" s="154" t="s">
        <v>303</v>
      </c>
      <c r="F101" s="182" t="s">
        <v>303</v>
      </c>
      <c r="G101" s="155">
        <f>G8+G88+G72+G63+G55+G46+G10</f>
        <v>3833307.9700000007</v>
      </c>
      <c r="H101" s="155">
        <f>H8+H88+H72+H63+H55+H46+H10</f>
        <v>3898900.65</v>
      </c>
      <c r="I101" s="155">
        <f>I8+I88+I72+I63+I55+I46+I10</f>
        <v>4134260</v>
      </c>
    </row>
    <row r="102" spans="1:9" ht="12.75" customHeight="1">
      <c r="G102" s="236">
        <f>'Прил ..2'!C9-'прил 5...'!G101</f>
        <v>0</v>
      </c>
    </row>
    <row r="103" spans="1:9" ht="12.75" customHeight="1"/>
    <row r="104" spans="1:9" ht="12.75" customHeight="1"/>
  </sheetData>
  <autoFilter ref="A7:I102"/>
  <mergeCells count="1">
    <mergeCell ref="A5:I5"/>
  </mergeCells>
  <pageMargins left="0.70866141732283472" right="0.27559055118110237" top="0.3937007874015748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</vt:i4>
      </vt:variant>
    </vt:vector>
  </HeadingPairs>
  <TitlesOfParts>
    <vt:vector size="18" baseType="lpstr">
      <vt:lpstr>прил 1...</vt:lpstr>
      <vt:lpstr>Прил 2</vt:lpstr>
      <vt:lpstr>Прил 3</vt:lpstr>
      <vt:lpstr>Прил 4</vt:lpstr>
      <vt:lpstr>прил 2.</vt:lpstr>
      <vt:lpstr>Прил ..2</vt:lpstr>
      <vt:lpstr>прил 3...</vt:lpstr>
      <vt:lpstr>прил 4...</vt:lpstr>
      <vt:lpstr>прил 5...</vt:lpstr>
      <vt:lpstr>прил 6...</vt:lpstr>
      <vt:lpstr>Прил 7 табл 1</vt:lpstr>
      <vt:lpstr>Прил 7 табл 2</vt:lpstr>
      <vt:lpstr>Прил 7 табл 3</vt:lpstr>
      <vt:lpstr>Прил 8 табл 4</vt:lpstr>
      <vt:lpstr>Прил 7 табл 5</vt:lpstr>
      <vt:lpstr>Прил 8</vt:lpstr>
      <vt:lpstr>'прил 3...'!Область_печати</vt:lpstr>
      <vt:lpstr>'прил 5...'!Область_печати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2025-11-24T04:03:35Z</cp:lastPrinted>
  <dcterms:created xsi:type="dcterms:W3CDTF">2017-01-12T04:27:35Z</dcterms:created>
  <dcterms:modified xsi:type="dcterms:W3CDTF">2025-12-09T11:50:44Z</dcterms:modified>
</cp:coreProperties>
</file>