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2975" windowHeight="5820" tabRatio="864" activeTab="8"/>
  </bookViews>
  <sheets>
    <sheet name="прил 1..." sheetId="18" r:id="rId1"/>
    <sheet name="Прил 2" sheetId="19" state="hidden" r:id="rId2"/>
    <sheet name="Прил 3" sheetId="20" state="hidden" r:id="rId3"/>
    <sheet name="Прил 4" sheetId="21" state="hidden" r:id="rId4"/>
    <sheet name="прил 2." sheetId="25" state="hidden" r:id="rId5"/>
    <sheet name="Прил ..2" sheetId="23" r:id="rId6"/>
    <sheet name="прил 3..." sheetId="22" r:id="rId7"/>
    <sheet name="прил 4..." sheetId="16" r:id="rId8"/>
    <sheet name="прил 5..." sheetId="17" r:id="rId9"/>
    <sheet name="прил 6..." sheetId="27" r:id="rId10"/>
    <sheet name="Прил 7 табл 1" sheetId="36" r:id="rId11"/>
    <sheet name="Прил 8" sheetId="34" r:id="rId12"/>
  </sheets>
  <definedNames>
    <definedName name="__bookmark_1" localSheetId="10">#REF!</definedName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б1">#REF!</definedName>
    <definedName name="_xlnm.Print_Area" localSheetId="6">'прил 3...'!$A$1:$F$27</definedName>
    <definedName name="_xlnm.Print_Area" localSheetId="8">'прил 5...'!$A$1:$I$129</definedName>
  </definedNames>
  <calcPr calcId="125725"/>
</workbook>
</file>

<file path=xl/calcChain.xml><?xml version="1.0" encoding="utf-8"?>
<calcChain xmlns="http://schemas.openxmlformats.org/spreadsheetml/2006/main">
  <c r="E19" i="22"/>
  <c r="E18" s="1"/>
  <c r="F19"/>
  <c r="F18" s="1"/>
  <c r="D19"/>
  <c r="D18" s="1"/>
  <c r="A19"/>
  <c r="H63" i="16"/>
  <c r="G63"/>
  <c r="I79" i="17"/>
  <c r="H79"/>
  <c r="G79"/>
  <c r="C61" i="23"/>
  <c r="G29" i="17"/>
  <c r="F24" i="16"/>
  <c r="D15" i="23"/>
  <c r="E15"/>
  <c r="E12"/>
  <c r="E11"/>
  <c r="E10"/>
  <c r="E9"/>
  <c r="E15" i="18"/>
  <c r="E14" s="1"/>
  <c r="E13" s="1"/>
  <c r="E12" s="1"/>
  <c r="C15" i="23"/>
  <c r="C12"/>
  <c r="C11"/>
  <c r="D12"/>
  <c r="D11"/>
  <c r="D10"/>
  <c r="D9"/>
  <c r="D15" i="18"/>
  <c r="D14"/>
  <c r="D13" s="1"/>
  <c r="D12" s="1"/>
  <c r="D18" i="23"/>
  <c r="E18"/>
  <c r="C18"/>
  <c r="D33"/>
  <c r="D32"/>
  <c r="D31"/>
  <c r="E33"/>
  <c r="E32"/>
  <c r="E31"/>
  <c r="C33"/>
  <c r="C32"/>
  <c r="C31"/>
  <c r="D55"/>
  <c r="D54"/>
  <c r="D53"/>
  <c r="E55"/>
  <c r="E54"/>
  <c r="E53"/>
  <c r="C55"/>
  <c r="C54"/>
  <c r="C53"/>
  <c r="D51"/>
  <c r="D50"/>
  <c r="D49"/>
  <c r="E51"/>
  <c r="E50"/>
  <c r="E49"/>
  <c r="C51"/>
  <c r="C50"/>
  <c r="C49"/>
  <c r="D77"/>
  <c r="E77"/>
  <c r="D78"/>
  <c r="E78"/>
  <c r="C78"/>
  <c r="C77"/>
  <c r="G79" i="27"/>
  <c r="G78"/>
  <c r="G77" s="1"/>
  <c r="G76" s="1"/>
  <c r="G75" s="1"/>
  <c r="H79"/>
  <c r="H78" s="1"/>
  <c r="H77" s="1"/>
  <c r="H76" s="1"/>
  <c r="H75" s="1"/>
  <c r="G84"/>
  <c r="G83"/>
  <c r="G82" s="1"/>
  <c r="G81" s="1"/>
  <c r="H84"/>
  <c r="H83" s="1"/>
  <c r="H82" s="1"/>
  <c r="H81" s="1"/>
  <c r="F84"/>
  <c r="F83"/>
  <c r="F82" s="1"/>
  <c r="F81" s="1"/>
  <c r="F80" s="1"/>
  <c r="G88"/>
  <c r="G87" s="1"/>
  <c r="G86" s="1"/>
  <c r="G85" s="1"/>
  <c r="H88"/>
  <c r="H87" s="1"/>
  <c r="H86" s="1"/>
  <c r="H85" s="1"/>
  <c r="F88"/>
  <c r="F87" s="1"/>
  <c r="F86" s="1"/>
  <c r="F85" s="1"/>
  <c r="G92"/>
  <c r="G91" s="1"/>
  <c r="G90" s="1"/>
  <c r="G89" s="1"/>
  <c r="H92"/>
  <c r="H91" s="1"/>
  <c r="H90" s="1"/>
  <c r="H89" s="1"/>
  <c r="F92"/>
  <c r="F91" s="1"/>
  <c r="F90" s="1"/>
  <c r="F89" s="1"/>
  <c r="G62" i="16"/>
  <c r="G61" s="1"/>
  <c r="G60" s="1"/>
  <c r="G59" s="1"/>
  <c r="G58" s="1"/>
  <c r="H62"/>
  <c r="H61" s="1"/>
  <c r="H60" s="1"/>
  <c r="H59" s="1"/>
  <c r="H58" s="1"/>
  <c r="G24" i="27"/>
  <c r="G23" s="1"/>
  <c r="G22" s="1"/>
  <c r="G21" s="1"/>
  <c r="H24"/>
  <c r="H23" s="1"/>
  <c r="H22" s="1"/>
  <c r="H21" s="1"/>
  <c r="G57"/>
  <c r="G56" s="1"/>
  <c r="G55" s="1"/>
  <c r="G54" s="1"/>
  <c r="H57"/>
  <c r="H56" s="1"/>
  <c r="H55" s="1"/>
  <c r="H54" s="1"/>
  <c r="F57"/>
  <c r="F56" s="1"/>
  <c r="F55" s="1"/>
  <c r="F54" s="1"/>
  <c r="G62"/>
  <c r="H62"/>
  <c r="G69" i="16"/>
  <c r="G68" s="1"/>
  <c r="H69"/>
  <c r="H68" s="1"/>
  <c r="F69"/>
  <c r="F68" s="1"/>
  <c r="G79"/>
  <c r="G78" s="1"/>
  <c r="G77" s="1"/>
  <c r="G76" s="1"/>
  <c r="G75" s="1"/>
  <c r="G74" s="1"/>
  <c r="H79"/>
  <c r="H78" s="1"/>
  <c r="H77" s="1"/>
  <c r="H76" s="1"/>
  <c r="H75" s="1"/>
  <c r="H74" s="1"/>
  <c r="G92"/>
  <c r="G91" s="1"/>
  <c r="G90" s="1"/>
  <c r="G89" s="1"/>
  <c r="G88" s="1"/>
  <c r="G87" s="1"/>
  <c r="G86" s="1"/>
  <c r="H92"/>
  <c r="H91"/>
  <c r="H90" s="1"/>
  <c r="H89" s="1"/>
  <c r="H88" s="1"/>
  <c r="H87" s="1"/>
  <c r="H86" s="1"/>
  <c r="F92"/>
  <c r="F91" s="1"/>
  <c r="F90" s="1"/>
  <c r="F89" s="1"/>
  <c r="F88" s="1"/>
  <c r="F87" s="1"/>
  <c r="F86" s="1"/>
  <c r="G9"/>
  <c r="H9"/>
  <c r="F9"/>
  <c r="E8" i="22"/>
  <c r="F8"/>
  <c r="E26"/>
  <c r="F26"/>
  <c r="E15"/>
  <c r="E14" s="1"/>
  <c r="F15"/>
  <c r="E13"/>
  <c r="F13"/>
  <c r="D13"/>
  <c r="E12"/>
  <c r="F12"/>
  <c r="D12"/>
  <c r="E11"/>
  <c r="F11"/>
  <c r="E10"/>
  <c r="E9"/>
  <c r="F10"/>
  <c r="F9"/>
  <c r="E20"/>
  <c r="F20"/>
  <c r="E21"/>
  <c r="F21"/>
  <c r="E22"/>
  <c r="F22"/>
  <c r="E24"/>
  <c r="E23"/>
  <c r="F24"/>
  <c r="F23"/>
  <c r="D24"/>
  <c r="D23"/>
  <c r="G16" i="16"/>
  <c r="H16"/>
  <c r="G22"/>
  <c r="H22"/>
  <c r="G24"/>
  <c r="H24"/>
  <c r="G26"/>
  <c r="H26"/>
  <c r="H25" s="1"/>
  <c r="F26"/>
  <c r="F25" s="1"/>
  <c r="G28"/>
  <c r="G27" s="1"/>
  <c r="H28"/>
  <c r="H27"/>
  <c r="F28"/>
  <c r="F27"/>
  <c r="G34"/>
  <c r="G33"/>
  <c r="G32" s="1"/>
  <c r="G31" s="1"/>
  <c r="G30" s="1"/>
  <c r="G29" s="1"/>
  <c r="H34"/>
  <c r="H33"/>
  <c r="F34"/>
  <c r="F33"/>
  <c r="F32" s="1"/>
  <c r="F31" s="1"/>
  <c r="F30" s="1"/>
  <c r="F29" s="1"/>
  <c r="G64"/>
  <c r="H64"/>
  <c r="G99"/>
  <c r="H99"/>
  <c r="G101"/>
  <c r="G100"/>
  <c r="H101"/>
  <c r="H100"/>
  <c r="F101"/>
  <c r="F100"/>
  <c r="G103"/>
  <c r="G102"/>
  <c r="H103"/>
  <c r="H102"/>
  <c r="F103"/>
  <c r="F102"/>
  <c r="G47"/>
  <c r="H47"/>
  <c r="H46" s="1"/>
  <c r="H45" s="1"/>
  <c r="H44" s="1"/>
  <c r="H43" s="1"/>
  <c r="H42" s="1"/>
  <c r="H41" s="1"/>
  <c r="G48"/>
  <c r="H48"/>
  <c r="F48"/>
  <c r="G25"/>
  <c r="G40"/>
  <c r="H40"/>
  <c r="F40"/>
  <c r="F39" s="1"/>
  <c r="F38" s="1"/>
  <c r="F37" s="1"/>
  <c r="F36" s="1"/>
  <c r="F35" s="1"/>
  <c r="H92" i="17"/>
  <c r="I92"/>
  <c r="H29"/>
  <c r="I29"/>
  <c r="H114"/>
  <c r="H113"/>
  <c r="H112"/>
  <c r="H111"/>
  <c r="H110"/>
  <c r="H109"/>
  <c r="H108"/>
  <c r="I114"/>
  <c r="I113"/>
  <c r="I112"/>
  <c r="I111"/>
  <c r="I110"/>
  <c r="I109"/>
  <c r="I108"/>
  <c r="G114"/>
  <c r="G113"/>
  <c r="G112"/>
  <c r="G111"/>
  <c r="G110"/>
  <c r="G109"/>
  <c r="G108"/>
  <c r="H86"/>
  <c r="H85"/>
  <c r="H84"/>
  <c r="I86"/>
  <c r="I85"/>
  <c r="I84"/>
  <c r="H90"/>
  <c r="H89"/>
  <c r="H88"/>
  <c r="I90"/>
  <c r="I89"/>
  <c r="I88"/>
  <c r="G98"/>
  <c r="F79" i="27"/>
  <c r="F78" s="1"/>
  <c r="F77" s="1"/>
  <c r="F76" s="1"/>
  <c r="F75" s="1"/>
  <c r="H58" i="17"/>
  <c r="I58"/>
  <c r="G58"/>
  <c r="F62" i="27"/>
  <c r="C36" i="23"/>
  <c r="C35"/>
  <c r="C30"/>
  <c r="D36"/>
  <c r="D35"/>
  <c r="D30"/>
  <c r="E36"/>
  <c r="E35"/>
  <c r="E30"/>
  <c r="D59"/>
  <c r="D58"/>
  <c r="D57"/>
  <c r="E59"/>
  <c r="E58"/>
  <c r="E57"/>
  <c r="C59"/>
  <c r="C58"/>
  <c r="C57"/>
  <c r="D68"/>
  <c r="D69"/>
  <c r="E69"/>
  <c r="E68"/>
  <c r="C69"/>
  <c r="C68"/>
  <c r="D66"/>
  <c r="E66"/>
  <c r="C66"/>
  <c r="C38" i="34"/>
  <c r="G74" i="27"/>
  <c r="G73"/>
  <c r="G72" s="1"/>
  <c r="G71" s="1"/>
  <c r="H74"/>
  <c r="H73"/>
  <c r="H72" s="1"/>
  <c r="H71" s="1"/>
  <c r="F74"/>
  <c r="F73"/>
  <c r="F72" s="1"/>
  <c r="F71" s="1"/>
  <c r="G70"/>
  <c r="G69"/>
  <c r="G68" s="1"/>
  <c r="G67" s="1"/>
  <c r="H70"/>
  <c r="H69"/>
  <c r="H68" s="1"/>
  <c r="H67" s="1"/>
  <c r="F70"/>
  <c r="F69"/>
  <c r="F68" s="1"/>
  <c r="F67" s="1"/>
  <c r="G66"/>
  <c r="G65"/>
  <c r="G64" s="1"/>
  <c r="G63" s="1"/>
  <c r="H66"/>
  <c r="H65"/>
  <c r="H64" s="1"/>
  <c r="H63" s="1"/>
  <c r="F66"/>
  <c r="F65"/>
  <c r="F64" s="1"/>
  <c r="F63" s="1"/>
  <c r="G53"/>
  <c r="H53"/>
  <c r="F53"/>
  <c r="G42"/>
  <c r="H42"/>
  <c r="F42"/>
  <c r="F41" s="1"/>
  <c r="F40" s="1"/>
  <c r="F39" s="1"/>
  <c r="G38"/>
  <c r="G37" s="1"/>
  <c r="G36" s="1"/>
  <c r="G35" s="1"/>
  <c r="H38"/>
  <c r="H37" s="1"/>
  <c r="H36" s="1"/>
  <c r="H35" s="1"/>
  <c r="F38"/>
  <c r="F37" s="1"/>
  <c r="F36" s="1"/>
  <c r="F35" s="1"/>
  <c r="I31" i="17"/>
  <c r="H31"/>
  <c r="G31"/>
  <c r="I127"/>
  <c r="H127"/>
  <c r="G127"/>
  <c r="I125"/>
  <c r="H125"/>
  <c r="G125"/>
  <c r="I39"/>
  <c r="H39"/>
  <c r="G39"/>
  <c r="I33"/>
  <c r="H33"/>
  <c r="G33"/>
  <c r="H83"/>
  <c r="H82"/>
  <c r="I83"/>
  <c r="I82"/>
  <c r="I2"/>
  <c r="I3"/>
  <c r="D2" i="36"/>
  <c r="H2" i="16"/>
  <c r="D3" i="36"/>
  <c r="G8" i="27"/>
  <c r="H8"/>
  <c r="F8"/>
  <c r="H77" i="17"/>
  <c r="I77"/>
  <c r="I73"/>
  <c r="I72"/>
  <c r="I71"/>
  <c r="I70"/>
  <c r="I69"/>
  <c r="G77"/>
  <c r="G56"/>
  <c r="G41" i="27"/>
  <c r="G40" s="1"/>
  <c r="G39" s="1"/>
  <c r="H41"/>
  <c r="H40"/>
  <c r="H39" s="1"/>
  <c r="I45" i="17"/>
  <c r="H45"/>
  <c r="G45"/>
  <c r="H56"/>
  <c r="I44"/>
  <c r="I43"/>
  <c r="H44"/>
  <c r="H43"/>
  <c r="G44"/>
  <c r="G43"/>
  <c r="D8" i="22"/>
  <c r="I98" i="17"/>
  <c r="H98"/>
  <c r="G90"/>
  <c r="C2" i="34"/>
  <c r="C3"/>
  <c r="H2" i="27"/>
  <c r="H3"/>
  <c r="F2" i="22"/>
  <c r="E2" i="23"/>
  <c r="I97" i="17"/>
  <c r="I96"/>
  <c r="I95"/>
  <c r="I94"/>
  <c r="I93"/>
  <c r="H97"/>
  <c r="H96"/>
  <c r="H95"/>
  <c r="H94"/>
  <c r="H93"/>
  <c r="G86"/>
  <c r="G72" i="16"/>
  <c r="G71"/>
  <c r="G70" s="1"/>
  <c r="G89" i="17"/>
  <c r="G88"/>
  <c r="F72" i="16"/>
  <c r="F71" s="1"/>
  <c r="F70" s="1"/>
  <c r="H72"/>
  <c r="H71"/>
  <c r="H70" s="1"/>
  <c r="H3"/>
  <c r="F3" i="22"/>
  <c r="E3" i="23"/>
  <c r="I56" i="17"/>
  <c r="G85"/>
  <c r="G84"/>
  <c r="G83"/>
  <c r="G82"/>
  <c r="I81"/>
  <c r="I80"/>
  <c r="H81"/>
  <c r="H80"/>
  <c r="G80"/>
  <c r="F64" i="16"/>
  <c r="F63" s="1"/>
  <c r="F24" i="27"/>
  <c r="F23" s="1"/>
  <c r="F22" s="1"/>
  <c r="F21" s="1"/>
  <c r="G27" i="17"/>
  <c r="F52" i="27"/>
  <c r="G106" i="17"/>
  <c r="I66"/>
  <c r="H55" i="16"/>
  <c r="H54" s="1"/>
  <c r="H53" s="1"/>
  <c r="H52" s="1"/>
  <c r="H51" s="1"/>
  <c r="H50" s="1"/>
  <c r="H49" s="1"/>
  <c r="H66" i="17"/>
  <c r="G55" i="16"/>
  <c r="G54" s="1"/>
  <c r="G53" s="1"/>
  <c r="G52" s="1"/>
  <c r="G51" s="1"/>
  <c r="G50" s="1"/>
  <c r="G49" s="1"/>
  <c r="G66" i="17"/>
  <c r="F55" i="16"/>
  <c r="F54" s="1"/>
  <c r="F53" s="1"/>
  <c r="F52" s="1"/>
  <c r="F51" s="1"/>
  <c r="F50" s="1"/>
  <c r="F49" s="1"/>
  <c r="H24" i="17"/>
  <c r="H23"/>
  <c r="F29" i="27"/>
  <c r="F28"/>
  <c r="F27" s="1"/>
  <c r="F26" s="1"/>
  <c r="F25" s="1"/>
  <c r="F85" i="16"/>
  <c r="G51" i="27"/>
  <c r="I65" i="17"/>
  <c r="I64"/>
  <c r="I63"/>
  <c r="I62"/>
  <c r="I61"/>
  <c r="H65"/>
  <c r="H64"/>
  <c r="H63"/>
  <c r="H62"/>
  <c r="H61"/>
  <c r="G65"/>
  <c r="G64"/>
  <c r="G63"/>
  <c r="G62"/>
  <c r="G61"/>
  <c r="E75" i="23"/>
  <c r="E74"/>
  <c r="D75"/>
  <c r="D74"/>
  <c r="C75"/>
  <c r="C74"/>
  <c r="E72"/>
  <c r="E71"/>
  <c r="E62"/>
  <c r="D72"/>
  <c r="D71"/>
  <c r="C72"/>
  <c r="C71"/>
  <c r="E64"/>
  <c r="E63"/>
  <c r="D64"/>
  <c r="D63"/>
  <c r="C64"/>
  <c r="C63"/>
  <c r="E47"/>
  <c r="D47"/>
  <c r="C47"/>
  <c r="E46"/>
  <c r="D46"/>
  <c r="C46"/>
  <c r="E44"/>
  <c r="E43"/>
  <c r="D44"/>
  <c r="D43"/>
  <c r="C44"/>
  <c r="C43"/>
  <c r="E40"/>
  <c r="E39"/>
  <c r="D40"/>
  <c r="D39"/>
  <c r="C40"/>
  <c r="C39"/>
  <c r="E28"/>
  <c r="D28"/>
  <c r="C28"/>
  <c r="E26"/>
  <c r="D26"/>
  <c r="C26"/>
  <c r="E24"/>
  <c r="D24"/>
  <c r="C24"/>
  <c r="E22"/>
  <c r="D22"/>
  <c r="C22"/>
  <c r="E13"/>
  <c r="D13"/>
  <c r="C13"/>
  <c r="C3" i="25"/>
  <c r="C62" i="23"/>
  <c r="D62"/>
  <c r="D61"/>
  <c r="D42"/>
  <c r="D38"/>
  <c r="C21"/>
  <c r="C20"/>
  <c r="C42"/>
  <c r="C38"/>
  <c r="E21"/>
  <c r="E20"/>
  <c r="D21"/>
  <c r="D20"/>
  <c r="E42"/>
  <c r="E38"/>
  <c r="E61"/>
  <c r="C14" i="36"/>
  <c r="D14"/>
  <c r="E14"/>
  <c r="G16" i="17"/>
  <c r="H16"/>
  <c r="I16"/>
  <c r="G24"/>
  <c r="I24"/>
  <c r="I23"/>
  <c r="H27"/>
  <c r="I27"/>
  <c r="H52" i="27"/>
  <c r="G38" i="17"/>
  <c r="G37"/>
  <c r="G36"/>
  <c r="G35"/>
  <c r="H38"/>
  <c r="H37"/>
  <c r="H36"/>
  <c r="H35"/>
  <c r="I38"/>
  <c r="I37"/>
  <c r="I36"/>
  <c r="I35"/>
  <c r="G53"/>
  <c r="H53"/>
  <c r="H52"/>
  <c r="I53"/>
  <c r="G74"/>
  <c r="F20" i="27"/>
  <c r="F19"/>
  <c r="F18" s="1"/>
  <c r="F17" s="1"/>
  <c r="F16" s="1"/>
  <c r="H74" i="17"/>
  <c r="I74"/>
  <c r="G105"/>
  <c r="G104"/>
  <c r="H106"/>
  <c r="G29" i="27"/>
  <c r="G28"/>
  <c r="G27" s="1"/>
  <c r="G26" s="1"/>
  <c r="G25" s="1"/>
  <c r="I106" i="17"/>
  <c r="H29" i="27"/>
  <c r="H28"/>
  <c r="H27" s="1"/>
  <c r="H26" s="1"/>
  <c r="H25" s="1"/>
  <c r="G122" i="17"/>
  <c r="F99" i="16"/>
  <c r="F98"/>
  <c r="F97" s="1"/>
  <c r="F96" s="1"/>
  <c r="F95" s="1"/>
  <c r="F94" s="1"/>
  <c r="F93" s="1"/>
  <c r="H122" i="17"/>
  <c r="I122"/>
  <c r="H98" i="16"/>
  <c r="H97" s="1"/>
  <c r="H96" s="1"/>
  <c r="H95" s="1"/>
  <c r="H94" s="1"/>
  <c r="H93" s="1"/>
  <c r="F23"/>
  <c r="H32"/>
  <c r="H31"/>
  <c r="H30" s="1"/>
  <c r="H29" s="1"/>
  <c r="C4" i="25"/>
  <c r="G52" i="17"/>
  <c r="F47" i="16"/>
  <c r="F46"/>
  <c r="F45" s="1"/>
  <c r="F44" s="1"/>
  <c r="F43" s="1"/>
  <c r="F42" s="1"/>
  <c r="F41" s="1"/>
  <c r="F34" i="27"/>
  <c r="F33" s="1"/>
  <c r="F32" s="1"/>
  <c r="F31" s="1"/>
  <c r="F30" s="1"/>
  <c r="H61"/>
  <c r="H60"/>
  <c r="H59" s="1"/>
  <c r="H58" s="1"/>
  <c r="I52" i="17"/>
  <c r="I51"/>
  <c r="I50"/>
  <c r="I49"/>
  <c r="I48"/>
  <c r="G34" i="27"/>
  <c r="G33" s="1"/>
  <c r="G32" s="1"/>
  <c r="G31" s="1"/>
  <c r="G30" s="1"/>
  <c r="G98" i="16"/>
  <c r="G61" i="27"/>
  <c r="G60" s="1"/>
  <c r="G59" s="1"/>
  <c r="G58" s="1"/>
  <c r="H47"/>
  <c r="H46" s="1"/>
  <c r="H45" s="1"/>
  <c r="H44" s="1"/>
  <c r="H51"/>
  <c r="H50"/>
  <c r="H49" s="1"/>
  <c r="H48" s="1"/>
  <c r="I22" i="17"/>
  <c r="F47" i="27"/>
  <c r="F46" s="1"/>
  <c r="F45" s="1"/>
  <c r="F44" s="1"/>
  <c r="F61"/>
  <c r="F60" s="1"/>
  <c r="F59" s="1"/>
  <c r="F58" s="1"/>
  <c r="G52"/>
  <c r="G50" s="1"/>
  <c r="G49" s="1"/>
  <c r="G48" s="1"/>
  <c r="H22" i="17"/>
  <c r="G47" i="27"/>
  <c r="G46"/>
  <c r="G45" s="1"/>
  <c r="G44" s="1"/>
  <c r="G43" s="1"/>
  <c r="G20"/>
  <c r="G19"/>
  <c r="G18" s="1"/>
  <c r="G17" s="1"/>
  <c r="G16" s="1"/>
  <c r="H73" i="17"/>
  <c r="H72"/>
  <c r="H71"/>
  <c r="H70"/>
  <c r="H69"/>
  <c r="H20" i="27"/>
  <c r="H19" s="1"/>
  <c r="H18" s="1"/>
  <c r="H17" s="1"/>
  <c r="H16" s="1"/>
  <c r="H34"/>
  <c r="H33"/>
  <c r="H32" s="1"/>
  <c r="H31" s="1"/>
  <c r="H30" s="1"/>
  <c r="G39" i="16"/>
  <c r="G38" s="1"/>
  <c r="G37" s="1"/>
  <c r="G36" s="1"/>
  <c r="G35" s="1"/>
  <c r="H39"/>
  <c r="H38"/>
  <c r="H37" s="1"/>
  <c r="H36" s="1"/>
  <c r="H35" s="1"/>
  <c r="H42" i="17"/>
  <c r="H41"/>
  <c r="G121"/>
  <c r="G120"/>
  <c r="G119"/>
  <c r="G118"/>
  <c r="G117"/>
  <c r="H15"/>
  <c r="H14"/>
  <c r="H12"/>
  <c r="H11"/>
  <c r="G85" i="16"/>
  <c r="G84"/>
  <c r="G83" s="1"/>
  <c r="G82" s="1"/>
  <c r="G81" s="1"/>
  <c r="G80" s="1"/>
  <c r="H15"/>
  <c r="H14"/>
  <c r="H12" s="1"/>
  <c r="H11" s="1"/>
  <c r="H10" s="1"/>
  <c r="H85"/>
  <c r="H84"/>
  <c r="H83" s="1"/>
  <c r="H82" s="1"/>
  <c r="H81" s="1"/>
  <c r="H80" s="1"/>
  <c r="G46"/>
  <c r="G45"/>
  <c r="G44" s="1"/>
  <c r="G43" s="1"/>
  <c r="G42" s="1"/>
  <c r="G41" s="1"/>
  <c r="G15" i="17"/>
  <c r="G14"/>
  <c r="G13"/>
  <c r="G12"/>
  <c r="G11"/>
  <c r="G23" i="16"/>
  <c r="G21" s="1"/>
  <c r="G20" s="1"/>
  <c r="G19" s="1"/>
  <c r="G18" s="1"/>
  <c r="G17" s="1"/>
  <c r="H121" i="17"/>
  <c r="H120"/>
  <c r="G42"/>
  <c r="G41"/>
  <c r="F84" i="16"/>
  <c r="F83" s="1"/>
  <c r="F82" s="1"/>
  <c r="F81" s="1"/>
  <c r="F80" s="1"/>
  <c r="H23"/>
  <c r="H21"/>
  <c r="H20" s="1"/>
  <c r="H19" s="1"/>
  <c r="H18" s="1"/>
  <c r="H17" s="1"/>
  <c r="H105" i="17"/>
  <c r="H104"/>
  <c r="G51"/>
  <c r="I15"/>
  <c r="I14"/>
  <c r="I12"/>
  <c r="I11"/>
  <c r="I42"/>
  <c r="I41"/>
  <c r="H51"/>
  <c r="H50"/>
  <c r="H49"/>
  <c r="H48"/>
  <c r="G15" i="16"/>
  <c r="G14" s="1"/>
  <c r="I121" i="17"/>
  <c r="I120"/>
  <c r="I105"/>
  <c r="I104"/>
  <c r="G50"/>
  <c r="G49"/>
  <c r="G48"/>
  <c r="D15" i="22"/>
  <c r="D14"/>
  <c r="H13" i="17"/>
  <c r="G103"/>
  <c r="G102"/>
  <c r="I103"/>
  <c r="I102"/>
  <c r="I101"/>
  <c r="H21"/>
  <c r="H20"/>
  <c r="H19"/>
  <c r="I21"/>
  <c r="I20"/>
  <c r="I19"/>
  <c r="I13"/>
  <c r="I119"/>
  <c r="I118"/>
  <c r="I117"/>
  <c r="H119"/>
  <c r="H118"/>
  <c r="H117"/>
  <c r="H103"/>
  <c r="H102"/>
  <c r="H101"/>
  <c r="I47"/>
  <c r="F14" i="22"/>
  <c r="H47" i="17"/>
  <c r="G47"/>
  <c r="G101"/>
  <c r="D22" i="22"/>
  <c r="H10" i="17"/>
  <c r="I10"/>
  <c r="I116"/>
  <c r="F25" i="22"/>
  <c r="H116" i="17"/>
  <c r="E25" i="22"/>
  <c r="F16" i="16"/>
  <c r="F15"/>
  <c r="F14" s="1"/>
  <c r="F13" s="1"/>
  <c r="F12" s="1"/>
  <c r="F11" s="1"/>
  <c r="G97" i="17"/>
  <c r="G96"/>
  <c r="G95"/>
  <c r="G94"/>
  <c r="G93"/>
  <c r="E17" i="22"/>
  <c r="E16" s="1"/>
  <c r="H60" i="17"/>
  <c r="D17" i="22"/>
  <c r="D16"/>
  <c r="G60" i="17"/>
  <c r="F17" i="22"/>
  <c r="F16" s="1"/>
  <c r="I60" i="17"/>
  <c r="F15" i="27"/>
  <c r="F14"/>
  <c r="F13" s="1"/>
  <c r="F12" s="1"/>
  <c r="F11" s="1"/>
  <c r="G15"/>
  <c r="G14" s="1"/>
  <c r="G13" s="1"/>
  <c r="G12" s="1"/>
  <c r="G11" s="1"/>
  <c r="H15"/>
  <c r="H14"/>
  <c r="H13" s="1"/>
  <c r="H12" s="1"/>
  <c r="H11" s="1"/>
  <c r="G23" i="17"/>
  <c r="G22"/>
  <c r="G21"/>
  <c r="G20"/>
  <c r="G19"/>
  <c r="D11" i="22"/>
  <c r="F22" i="16"/>
  <c r="F21" s="1"/>
  <c r="F20" s="1"/>
  <c r="F19" s="1"/>
  <c r="F18" s="1"/>
  <c r="F17" s="1"/>
  <c r="C10" i="34"/>
  <c r="C11" s="1"/>
  <c r="F51" i="27"/>
  <c r="F50" s="1"/>
  <c r="F49" s="1"/>
  <c r="F48" s="1"/>
  <c r="D10" i="22"/>
  <c r="D9" s="1"/>
  <c r="G10" i="17"/>
  <c r="D21" i="22"/>
  <c r="G92" i="17"/>
  <c r="D20" i="22"/>
  <c r="F79" i="16"/>
  <c r="F78" s="1"/>
  <c r="F77" s="1"/>
  <c r="F76" s="1"/>
  <c r="F75" s="1"/>
  <c r="F74" s="1"/>
  <c r="F73" s="1"/>
  <c r="H13"/>
  <c r="G97"/>
  <c r="G96" s="1"/>
  <c r="G95" s="1"/>
  <c r="G94" s="1"/>
  <c r="G93" s="1"/>
  <c r="I68" i="17"/>
  <c r="H68"/>
  <c r="H129"/>
  <c r="D19" i="18"/>
  <c r="D18" s="1"/>
  <c r="D17" s="1"/>
  <c r="D16" s="1"/>
  <c r="H9" i="17"/>
  <c r="I129"/>
  <c r="E19" i="18"/>
  <c r="E18"/>
  <c r="E17" s="1"/>
  <c r="E16" s="1"/>
  <c r="I9" i="17"/>
  <c r="D26" i="22"/>
  <c r="D25"/>
  <c r="G116" i="17"/>
  <c r="G73"/>
  <c r="G72"/>
  <c r="G71"/>
  <c r="F62" i="16"/>
  <c r="F61" s="1"/>
  <c r="F60" s="1"/>
  <c r="F59" s="1"/>
  <c r="C10" i="23"/>
  <c r="C9"/>
  <c r="C15" i="18"/>
  <c r="C14"/>
  <c r="C13" s="1"/>
  <c r="C12" s="1"/>
  <c r="C11" s="1"/>
  <c r="C10" s="1"/>
  <c r="C20" s="1"/>
  <c r="G70" i="17"/>
  <c r="G69"/>
  <c r="G68"/>
  <c r="G129"/>
  <c r="C19" i="18"/>
  <c r="C18" s="1"/>
  <c r="C17" s="1"/>
  <c r="C16" s="1"/>
  <c r="G9" i="17"/>
  <c r="D27" i="22"/>
  <c r="F27"/>
  <c r="G13" i="16" l="1"/>
  <c r="G12"/>
  <c r="G11" s="1"/>
  <c r="G10" s="1"/>
  <c r="G57"/>
  <c r="F43" i="27"/>
  <c r="H43"/>
  <c r="H10" s="1"/>
  <c r="H9" s="1"/>
  <c r="H93" s="1"/>
  <c r="G73" i="16"/>
  <c r="H67"/>
  <c r="H66" s="1"/>
  <c r="H65" s="1"/>
  <c r="G80" i="27"/>
  <c r="G10" s="1"/>
  <c r="G9" s="1"/>
  <c r="G93" s="1"/>
  <c r="E11" i="18"/>
  <c r="E10" s="1"/>
  <c r="E20" s="1"/>
  <c r="H57" i="16"/>
  <c r="H56"/>
  <c r="F10" i="27"/>
  <c r="F9" s="1"/>
  <c r="F93" s="1"/>
  <c r="F10" i="16"/>
  <c r="E27" i="22"/>
  <c r="H73" i="16"/>
  <c r="H104" s="1"/>
  <c r="F67"/>
  <c r="F66" s="1"/>
  <c r="F65" s="1"/>
  <c r="F58" s="1"/>
  <c r="G67"/>
  <c r="G66" s="1"/>
  <c r="G65" s="1"/>
  <c r="G56" s="1"/>
  <c r="H80" i="27"/>
  <c r="D11" i="18"/>
  <c r="D10" s="1"/>
  <c r="D20" s="1"/>
  <c r="F57" i="16" l="1"/>
  <c r="F56"/>
  <c r="F104"/>
  <c r="G104"/>
</calcChain>
</file>

<file path=xl/sharedStrings.xml><?xml version="1.0" encoding="utf-8"?>
<sst xmlns="http://schemas.openxmlformats.org/spreadsheetml/2006/main" count="835" uniqueCount="423">
  <si>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</si>
  <si>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</si>
  <si>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</si>
  <si>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</si>
  <si>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</si>
  <si>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</si>
  <si>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</si>
  <si>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</si>
  <si>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</si>
  <si>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</si>
  <si>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</si>
  <si>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</si>
  <si>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</si>
  <si>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</si>
  <si>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</si>
  <si>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</si>
  <si>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</si>
  <si>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</si>
  <si>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</si>
  <si>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</si>
  <si>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</si>
  <si>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</si>
  <si>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</si>
  <si>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</si>
  <si>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</si>
  <si>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</si>
  <si>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</si>
  <si>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</si>
  <si>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</si>
  <si>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</si>
  <si>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</si>
  <si>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</si>
  <si>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</si>
  <si>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</si>
  <si>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</si>
  <si>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</si>
  <si>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</si>
  <si>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</si>
  <si>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</si>
  <si>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Субвенции бюджетам бюджетной системы Российской Федерации</t>
  </si>
  <si>
    <t>Иные межбюджетные трансферты</t>
  </si>
  <si>
    <t>Прочие межбюджетные трансферты, передаваемые бюджетам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</si>
  <si>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</si>
  <si>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</si>
  <si>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</si>
  <si>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</si>
  <si>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</si>
  <si>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</si>
  <si>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</si>
  <si>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</si>
  <si>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</si>
  <si>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</si>
  <si>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Дорожное хозяйство (дорожные фонды)</t>
  </si>
  <si>
    <t>КУЛЬТУРА, КИНЕМАТОГРАФИЯ</t>
  </si>
  <si>
    <t>Культура</t>
  </si>
  <si>
    <t>(руб.)</t>
  </si>
  <si>
    <t>Наименование</t>
  </si>
  <si>
    <t>КВСР</t>
  </si>
  <si>
    <t>Раздел</t>
  </si>
  <si>
    <t>Подраздел</t>
  </si>
  <si>
    <t>КЦСР</t>
  </si>
  <si>
    <t>КВР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</si>
  <si>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</si>
  <si>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</si>
  <si>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</si>
  <si>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240</t>
  </si>
  <si>
    <t>Иные закупки товаров, работ и услуг для обеспечения государственных (муниципальных) нужд</t>
  </si>
  <si>
    <t>Приложение 1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</si>
  <si>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</si>
  <si>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</si>
  <si>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</si>
  <si>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</si>
  <si>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</si>
  <si>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</si>
  <si>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</si>
  <si>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</si>
  <si>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</si>
  <si>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</si>
  <si>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</si>
  <si>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</si>
  <si>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</si>
  <si>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</si>
  <si>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</si>
  <si>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</si>
  <si>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</si>
  <si>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</si>
  <si>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</si>
  <si>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</si>
  <si>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Приложение 2</t>
  </si>
  <si>
    <t xml:space="preserve">к решению Совета </t>
  </si>
  <si>
    <t>№ п/п</t>
  </si>
  <si>
    <t>1.</t>
  </si>
  <si>
    <t xml:space="preserve">Перечень главных распорядителей средств местного бюджета </t>
  </si>
  <si>
    <t>на 2018 год</t>
  </si>
  <si>
    <t>Приложение 3</t>
  </si>
  <si>
    <t>Перечень главных администраторов (администраторов) доходов</t>
  </si>
  <si>
    <t>0 00 00000 00 0000 000</t>
  </si>
  <si>
    <t>Доходы, получаемые в виде арендной платы за 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</si>
  <si>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</si>
  <si>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</si>
  <si>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1 14 01050 10 0000 410</t>
  </si>
  <si>
    <t>Доходы  от продажи квартир, находящихся в собственности поселений</t>
  </si>
  <si>
    <t>1 14 02052 10 0000 410</t>
  </si>
  <si>
    <t>Доходы 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и автономных учреждений),  в части реализации основных средств по указанному имуществу</t>
  </si>
  <si>
    <t>1 14 02052 10 0000 440</t>
  </si>
  <si>
    <t>Доходы 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автономных учреждений), в части реализации материальных запасов по указанному имуществу</t>
  </si>
  <si>
    <t>1 14 02053 10 0000 410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</si>
  <si>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</si>
  <si>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1 14 02053 10 0000 440</t>
  </si>
  <si>
    <t>Доходы от реализации иного имущества, находящегося в собственности поселений (за исключением имущества муниципальных бюджетных и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</si>
  <si>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1 14 04050 10 0000 420</t>
  </si>
  <si>
    <t>Доходы от продажи нематериальных активов, находящихся в собственности поселений</t>
  </si>
  <si>
    <t>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</si>
  <si>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</si>
  <si>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1 17 01050 10 0000 180</t>
  </si>
  <si>
    <t>Невыясненные поступления, зачисляемые в бюджеты поселений</t>
  </si>
  <si>
    <t>1 13 01995 10 0000 130</t>
  </si>
  <si>
    <t>Прочие доходы от оказания платных услуг (работ) получателями средств бюджетов поселений</t>
  </si>
  <si>
    <t>1 16 18050 10 0000 140</t>
  </si>
  <si>
    <t>Денежные взыскания (штрафы) за нарушение бюджетного законодательства (в части бюджета поселений</t>
  </si>
  <si>
    <t>1 16 90050 10 0000 140</t>
  </si>
  <si>
    <t>Прочие поступления от денежных взысканий (штрафов) и иных сумм в возмещение ущерба, зачисляемые в бюджеты поселений</t>
  </si>
  <si>
    <t>Дотации бюджетам поселений на выравнивание бюджетной обеспеченности</t>
  </si>
  <si>
    <t>Субвенции бюджетам поселений на государственную регистрацию актов гражданского состояния</t>
  </si>
  <si>
    <t>Субвенции бюджетам поселений на осуществление первичного воинского учета на территориях, где отсутствуют воинские комиссариаты</t>
  </si>
  <si>
    <t>2 02 03024 10 0000 151</t>
  </si>
  <si>
    <t>Субвенции бюджетам поселений на выполнение передаваемых полномочий субъектов Российской Федерации</t>
  </si>
  <si>
    <t>207 05030 10 0000 180</t>
  </si>
  <si>
    <t>Прочие безвозмездные поступления в бюджеты поселений</t>
  </si>
  <si>
    <t xml:space="preserve"> </t>
  </si>
  <si>
    <t xml:space="preserve">                                                                      </t>
  </si>
  <si>
    <t>2 02 15001 10 0000 151</t>
  </si>
  <si>
    <t>202 35930 10 0000 151</t>
  </si>
  <si>
    <t>202 35118 10 0000 151</t>
  </si>
  <si>
    <t>202 49999 10 0000 151</t>
  </si>
  <si>
    <t>Перечень главных администраторов источников финансирования  дефицита местного бюджета</t>
  </si>
  <si>
    <t>Код группы, подгруппы, статьи и вида источников</t>
  </si>
  <si>
    <t>00 00 00 00 00 0000 000</t>
  </si>
  <si>
    <t>01 00 00 00 00 0000 000</t>
  </si>
  <si>
    <t>Источники внутреннего финансирования дефицитов бюджетов</t>
  </si>
  <si>
    <t>01 05 00 00 00 0000 000</t>
  </si>
  <si>
    <t>01 05 00 00 00 0000 500</t>
  </si>
  <si>
    <t>Увеличение остатков средств бюджета</t>
  </si>
  <si>
    <t>01 05 02 00 00 0000 500</t>
  </si>
  <si>
    <t>Увеличение прочих остатков средств бюджета</t>
  </si>
  <si>
    <t>01 05 02 01 00 0000 510</t>
  </si>
  <si>
    <t>Увеличение прочих остатков денежных средств</t>
  </si>
  <si>
    <t>01 05 02 01 10 0000 510</t>
  </si>
  <si>
    <t>Увеличение прочих остатков денежных средств местных бюджетов</t>
  </si>
  <si>
    <t>01 05 00 00 00 0000 600</t>
  </si>
  <si>
    <t>01 05 02 00 00 0000 600</t>
  </si>
  <si>
    <t>01 05 02 01 00 0000 610</t>
  </si>
  <si>
    <t>Уменьшение прочих остатков денежных средств</t>
  </si>
  <si>
    <t>01 05 02 01 10 0000 610</t>
  </si>
  <si>
    <t>Уменьшение прочих остатков денежных средств местных бюджетов</t>
  </si>
  <si>
    <t xml:space="preserve">                                                                                                                                                                                                                     </t>
  </si>
  <si>
    <t xml:space="preserve">Приложение № 4   </t>
  </si>
  <si>
    <t xml:space="preserve">  </t>
  </si>
  <si>
    <t xml:space="preserve">                                                                   </t>
  </si>
  <si>
    <t>Администрация   Александровского  сельсовета</t>
  </si>
  <si>
    <t xml:space="preserve">депутатов Александровского </t>
  </si>
  <si>
    <t xml:space="preserve"> от                        2017 г. №</t>
  </si>
  <si>
    <t>1 11 05013 10 0000 120</t>
  </si>
  <si>
    <t>1 11 05025 10 0000 120</t>
  </si>
  <si>
    <t>1 11 05035 10 0000 120</t>
  </si>
  <si>
    <t>1 11 09045 10 0000 120</t>
  </si>
  <si>
    <t>Администрация  Александровского сельсовета</t>
  </si>
  <si>
    <t>депутатов Александровского</t>
  </si>
  <si>
    <t xml:space="preserve">сельсовета от                             2017г. № </t>
  </si>
  <si>
    <t>Администрация Александровского сельсовета</t>
  </si>
  <si>
    <t xml:space="preserve">   сельсовета от                           2017 г. № </t>
  </si>
  <si>
    <t>Благоустройство</t>
  </si>
  <si>
    <t>Уплата налогов, сборов и иных платежей</t>
  </si>
  <si>
    <t>ЖИЛИЩНО-КОММУНАЛЬНОЕ ХОЗЯЙСТВО</t>
  </si>
  <si>
    <t>000 20210000000000150</t>
  </si>
  <si>
    <t>000 20215001000000150</t>
  </si>
  <si>
    <t>000 20230000000000150</t>
  </si>
  <si>
    <t>000 20235118000000150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</si>
  <si>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</si>
  <si>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2</t>
  </si>
  <si>
    <t>182 10102010011000110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</si>
  <si>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</si>
  <si>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</si>
  <si>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</si>
  <si>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</si>
  <si>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182 10601030101000110</t>
  </si>
  <si>
    <t>182 10606043101000110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</si>
  <si>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</si>
  <si>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</si>
  <si>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</si>
  <si>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</si>
  <si>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182 10606033101000110</t>
  </si>
  <si>
    <t>Всего источников финансирования дефицитов бюджетов</t>
  </si>
  <si>
    <t xml:space="preserve">к решению Совета депутатов </t>
  </si>
  <si>
    <t>Код главы</t>
  </si>
  <si>
    <t>Код  бюджетной классификации Российской Федерации</t>
  </si>
  <si>
    <t>РЗ</t>
  </si>
  <si>
    <t>ПР</t>
  </si>
  <si>
    <t>Наименование расходов</t>
  </si>
  <si>
    <t>ИТОГО</t>
  </si>
  <si>
    <t>х</t>
  </si>
  <si>
    <t>ЦСР</t>
  </si>
  <si>
    <t>ВР</t>
  </si>
  <si>
    <t>Наименование района</t>
  </si>
  <si>
    <t>№ 
п/п</t>
  </si>
  <si>
    <t>1.1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</si>
  <si>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</si>
  <si>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1.2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</si>
  <si>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</si>
  <si>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1.3</t>
  </si>
  <si>
    <t>работники бюджетной сферы, поименованные в указах Президента Российской Федерации от 07.05.2012, в том числе:</t>
  </si>
  <si>
    <t>1.3.1</t>
  </si>
  <si>
    <t>итого работников учреждений культуры</t>
  </si>
  <si>
    <t>в сфере культуры</t>
  </si>
  <si>
    <t>в сфере архивов</t>
  </si>
  <si>
    <t>1.3.2</t>
  </si>
  <si>
    <t>итого работников дополнительного образования</t>
  </si>
  <si>
    <t>в сфере образования</t>
  </si>
  <si>
    <t>в сфере физической культуры и спорта</t>
  </si>
  <si>
    <t>1.4</t>
  </si>
  <si>
    <t>работники учреждений, не вошедшие в категории, поименованные в указах Президента Российской Федерации от 07.05.2012</t>
  </si>
  <si>
    <t>1.5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</si>
  <si>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</si>
  <si>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муниципальные служащие</t>
  </si>
  <si>
    <t>иные работники ОМСУ</t>
  </si>
  <si>
    <t>работники учреждений и организаций</t>
  </si>
  <si>
    <t>Численность, в т.ч.:</t>
  </si>
  <si>
    <t>2.1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</si>
  <si>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</si>
  <si>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2.2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</si>
  <si>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</si>
  <si>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2.3</t>
  </si>
  <si>
    <t>работники бюджетной сферы, поименованные в указах Президента Российской Федерации от 07.05.2012</t>
  </si>
  <si>
    <t>2.3.1</t>
  </si>
  <si>
    <t>2.3.2</t>
  </si>
  <si>
    <t>2.4</t>
  </si>
  <si>
    <t>2.5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</si>
  <si>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</si>
  <si>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Дотации бюджетам сельских поселений на выравнивание бюджетной обеспеченности из бюджета субъекта Российской Федерации</t>
  </si>
  <si>
    <t>Саракташский р-н</t>
  </si>
  <si>
    <t>Приложение № 4</t>
  </si>
  <si>
    <t>Закупка энергетических ресурсов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</si>
  <si>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</si>
  <si>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</si>
  <si>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</si>
  <si>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</si>
  <si>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Прочие межбюджетные трансферты, передаваемые бюджетам</t>
  </si>
  <si>
    <t>Защита населения и территории от чрезвычайных ситуаций природного и техногенного характера, пожарная безопасность</t>
  </si>
  <si>
    <t>Прочая закупка товаров, работ и услуг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</si>
  <si>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</si>
  <si>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2025 год</t>
  </si>
  <si>
    <t>на 2023 год</t>
  </si>
  <si>
    <t>Содержание и ремонт, капитальный ремонт автомобильных дорог общего пользования и искусственных сооружений на них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</si>
  <si>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</si>
  <si>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</si>
  <si>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000 20240000000000150</t>
  </si>
  <si>
    <t>000 20249999000000150</t>
  </si>
  <si>
    <t>Уплата  иных платежей</t>
  </si>
  <si>
    <t>Иные межбюджетные трасферты</t>
  </si>
  <si>
    <t>ИТОГО РАСХОДОВ</t>
  </si>
  <si>
    <t>Приложение № 7</t>
  </si>
  <si>
    <t xml:space="preserve">ОБЩЕГОСУДАРСТВЕННЫЕ ВОПРОСЫ </t>
  </si>
  <si>
    <t>Фукционирование высшего должностного лица субъекта Российской Федерации и муниципального образования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</si>
  <si>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</si>
  <si>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Культура </t>
  </si>
  <si>
    <t>ИТОГО РАСХОДОВ:</t>
  </si>
  <si>
    <t>Комплексы процессных мероприятий</t>
  </si>
  <si>
    <t>Комплекс процессных мероприятий «Обеспечение реализации программы»</t>
  </si>
  <si>
    <t>Комплекс процессных мероприятий «Безопасность»</t>
  </si>
  <si>
    <t>Комплекс процессных мероприятий «Развитие дорожного хозяйства»</t>
  </si>
  <si>
    <t>Комплекс процессных мероприятий «Развитие культуры»</t>
  </si>
  <si>
    <t>Мероприятия, направленные на развитие культуры на территории муниципального образования поселения</t>
  </si>
  <si>
    <t>Мероприятия по благоустройству территории муниципального образования поселения</t>
  </si>
  <si>
    <t xml:space="preserve"> Старосокулакского сельсовета </t>
  </si>
  <si>
    <t>Администрация Старосокулакского сельсовета</t>
  </si>
  <si>
    <t>Единый сельскохозяйственный налог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</si>
  <si>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</si>
  <si>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000 10503000010000110</t>
  </si>
  <si>
    <t>000 10503010010000110</t>
  </si>
  <si>
    <t>182 10503010011000110</t>
  </si>
  <si>
    <t>Администрация  Старосокулакского сельсовета</t>
  </si>
  <si>
    <t>Муниципальная программа "Реализация муниципальной политики на территории муниципального образования Старосокулакский сельсовет Саракташского района Оренбургской области"</t>
  </si>
  <si>
    <t>Комплекс процессных мероприятий «Благоустройство территории Старосокулакского сельсовета»</t>
  </si>
  <si>
    <t>136 20215001100000150</t>
  </si>
  <si>
    <t>136 20235118100000150</t>
  </si>
  <si>
    <t>136 20249999100000150</t>
  </si>
  <si>
    <t>Приложение №  2</t>
  </si>
  <si>
    <t>Приложение № 3</t>
  </si>
  <si>
    <t>Приложение № 5</t>
  </si>
  <si>
    <t>Доходы бюджета - ВСЕГО: 
В том числе:</t>
  </si>
  <si>
    <t>Изменение остатков средств на счетах по учету средств бюджетов</t>
  </si>
  <si>
    <t>Наименование кода дохода бюджета</t>
  </si>
  <si>
    <t>Центральный аппарат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</si>
  <si>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</si>
  <si>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Мероприятия по обеспечению пожарной безопасности на территории муниципального образования поселения</t>
  </si>
  <si>
    <t>Условно утвержденные расходы</t>
  </si>
  <si>
    <t>(руб)</t>
  </si>
  <si>
    <t>0000000000</t>
  </si>
  <si>
    <t>Х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</si>
  <si>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</si>
  <si>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</si>
  <si>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</si>
  <si>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</si>
  <si>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</si>
  <si>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</si>
  <si>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</si>
  <si>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</si>
  <si>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Приложение № 6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</si>
  <si>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</si>
  <si>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</si>
  <si>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2026 год</t>
  </si>
  <si>
    <t>Таблица 1</t>
  </si>
  <si>
    <t>Иные межбуджетные трансферты, передаваемые районному бюджету из бюжетов послений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</si>
  <si>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межбуджетные трансферты, передаваемые районному бюджету из бюжетов послений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дополнений в Устава муниципального образования, проектов муниципальных правовых актов</t>
  </si>
  <si>
    <t>66405Т0030</t>
  </si>
  <si>
    <t>66405Т0060</t>
  </si>
  <si>
    <t>Иные межбуджетные трансферты, передаваемые районному бюджету из бюжетов послений на осуществление части переданных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</si>
  <si>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</si>
  <si>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</si>
  <si>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межбуджетные трансферты, передаваемые районному бюджету из бюжетов послений на осуществление части 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</si>
  <si>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66405Т0050</t>
  </si>
  <si>
    <t>Поступление доходов в бюджет поселенияпо кодам видов доходов, подвидов доходов на 2025 год и на плановый период 2026 и 2027 годов</t>
  </si>
  <si>
    <t>2027 год</t>
  </si>
  <si>
    <t>Распределение иных межбюджетных трансфертов, передаваемых районному бюджету из из бюджета Старосокулакского сельсовета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2025 год и на плановый период 2026, 2027 годов</t>
  </si>
  <si>
    <t>Распределение межбюджетных трансфертов, передаваемых районному бюджету из бюджета Старосокулакского сельсовета  на осуществление части полномочий по решению вопросов местного значения в соответствии с заключенными соглашениями на 2025 год и на плановый период 2026 и 2027 годов</t>
  </si>
  <si>
    <t xml:space="preserve">Основные параметры первоочередных расходов бюджета на 2025 год </t>
  </si>
  <si>
    <t xml:space="preserve">2025 год 
</t>
  </si>
  <si>
    <t>Распределение бюджетных ассигнований бюджета поселенияна по разделам и подразделам классификации расходов бюджета на 2025 год и на плановый период 2026 и 2027 годов</t>
  </si>
  <si>
    <t xml:space="preserve">Распределение бюджетных ассигнований бюджета поселения по разделам и подразделам, целевым статьям (муниципальным программам Старосокулакского сельсовета и непрограммным направлениям деятельности), группам и подгруппам видов расходов классификации расходов бюджета на 2025 год и на плановый период 2026 и 2027 годов </t>
  </si>
  <si>
    <t>Распределение бюджетных ассигнований бюджета поселения по целевым статьям (муниципальным программам Старосокулакского сельсовета и непрограммным направлениям деятельности), разделам, подразделам, группам и подгруппам видов расходов классификации расходов на 2025 год и на плановый период 2026 и 2027 годов</t>
  </si>
  <si>
    <t xml:space="preserve">Ведомственная структура расходов бюджета поселения на 2025 год и на плановый период 2026 и 2027 годов </t>
  </si>
  <si>
    <t>Источники внутреннего финансирования дефицита местного  бюджета МО Старосокулакского сельсовета на 2025 год и плановый период 2026 и 2027 годов</t>
  </si>
  <si>
    <t>Инициативные платежи, зачисляемые в бюджеты сельских поселений (средства, поступающие на ремонт автомобильной дороги)</t>
  </si>
  <si>
    <t>13611715030100000000</t>
  </si>
  <si>
    <t>000 11700000000000000</t>
  </si>
  <si>
    <t>000 11715000000000150</t>
  </si>
  <si>
    <t>ПРОЧИЕ НЕНАЛОГОВЫЕ ДОХОДЫ</t>
  </si>
  <si>
    <t>Инициативные платежи</t>
  </si>
  <si>
    <t>Инициативные платежи, зачисляемые в бюджеты сельских поселений</t>
  </si>
  <si>
    <t>Прочие субсидии</t>
  </si>
  <si>
    <t>Прочие субсидии бюджетам сельских поселений</t>
  </si>
  <si>
    <t>000 20229999000000150</t>
  </si>
  <si>
    <t>136 20229999100000150</t>
  </si>
  <si>
    <t>Субсидии бюджетам бюджетной системы Российской Федерации (межбюджетные субсидии)</t>
  </si>
  <si>
    <t>000 20220000000000150</t>
  </si>
  <si>
    <t>Прочие дотации</t>
  </si>
  <si>
    <t>Прочие дотации бюджетам сельских поселений</t>
  </si>
  <si>
    <t>000 20219999000000150</t>
  </si>
  <si>
    <t>136 20219999100000150</t>
  </si>
  <si>
    <t>Коммунальное хозяйство</t>
  </si>
  <si>
    <t>Комплекс процессных мероприятий "Развитие коммунального хозяйства"</t>
  </si>
  <si>
    <t>Прочие мероприятия в области коммунального хозяйства</t>
  </si>
  <si>
    <t>Закупка товаров, работ и услуг для обеспечения государственных (муниципальных) нужд</t>
  </si>
  <si>
    <t>664029Д100</t>
  </si>
  <si>
    <t>664029Д800</t>
  </si>
  <si>
    <t>ОБРАЗОВАНИЕ</t>
  </si>
  <si>
    <t>Профессиональная подготовка, переподготовка и повышение квалификации</t>
  </si>
  <si>
    <t>Обеспечение проведения выборов и референдумов</t>
  </si>
  <si>
    <t>Непрограммное направление расходов (непрограммные мероприятия)</t>
  </si>
  <si>
    <t>Проведение выборов (голосований)</t>
  </si>
  <si>
    <t>Проведение выборов в поселениях Саракташского района</t>
  </si>
  <si>
    <t>Иные бюджетные ассигнования</t>
  </si>
  <si>
    <t>Специальные расходы</t>
  </si>
  <si>
    <t>Приоритетные проекты Оренбургской области</t>
  </si>
  <si>
    <t>Приоритетный проект «Вовлечение жителей муниципальных образований Оренбургской области в процесс выбора и реализации инициативных проектов»</t>
  </si>
  <si>
    <t>Мероприятия по завершению реализации инициативных проектов (ремонт автомобильной дороги)</t>
  </si>
  <si>
    <t>Реализация инициативных проектов (ремонт автомобильной дороги)</t>
  </si>
  <si>
    <t>665Q5SД713</t>
  </si>
  <si>
    <t>665Q500000</t>
  </si>
  <si>
    <t>665Q59Д113</t>
  </si>
  <si>
    <t>66404Т0080</t>
  </si>
  <si>
    <t>66404Т0090</t>
  </si>
  <si>
    <t>Расходы на оплату коммунальных услуг учреждений, включая автономные и бюджетные учреждения (рублей)</t>
  </si>
  <si>
    <t>Расходы на оплату труда с начислениями (рублей), в том числе:</t>
  </si>
  <si>
    <t>Уплата иных платежей</t>
  </si>
  <si>
    <t>Национальная экономика</t>
  </si>
  <si>
    <t>Прочие расходы за счет бюджетных ассигнований дорожного фонда</t>
  </si>
  <si>
    <t>Жилищно-коммунальное хозяйство</t>
  </si>
  <si>
    <t>Образование</t>
  </si>
  <si>
    <t>от 25.12.2025г.№ 15</t>
  </si>
  <si>
    <t>к  решению Совета депутатов</t>
  </si>
  <si>
    <t>от 25.12.2025 года № 15</t>
  </si>
  <si>
    <t>от 25.12.2025г. № 15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</si>
  <si>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</si>
  <si>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сельских поселений</t>
  </si>
  <si>
    <t>Прочие безвозмездные поступления от негосударственных организаций в бюджеты сельских поселений</t>
  </si>
  <si>
    <t>000 20400000000000000</t>
  </si>
  <si>
    <t>000 20405000100000150</t>
  </si>
  <si>
    <t>136 20405099100000150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</si>
  <si>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</si>
  <si>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</si>
  <si>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</si>
  <si>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000 11100000000000000</t>
  </si>
  <si>
    <t>000 11105000000000120</t>
  </si>
  <si>
    <t>000 11105020000000120</t>
  </si>
  <si>
    <t>136 11105025100000120</t>
  </si>
  <si>
    <t>ДОХОДЫ ОТ ОКАЗАНИЯ ПЛАТНЫХ УСЛУГ И КОМПЕНСАЦИИ ЗАТРАТ ГОСУДАРСТВА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</si>
  <si>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</si>
  <si>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</si>
  <si>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сельских поселений</t>
  </si>
  <si>
    <t>000 11300000000000000</t>
  </si>
  <si>
    <t>000 11302000000000130</t>
  </si>
  <si>
    <t>000 11302060000000130</t>
  </si>
  <si>
    <t>136 11302065100000130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</si>
  <si>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</si>
  <si>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</si>
  <si>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</si>
  <si>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</si>
  <si>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000 10501000000000110</t>
  </si>
  <si>
    <t>000 10501020010000110</t>
  </si>
  <si>
    <t>000 10501021010000110</t>
  </si>
  <si>
    <t>182 10501021011000110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</si>
  <si>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</si>
  <si>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</si>
  <si>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000 10102210010000110</t>
  </si>
  <si>
    <t>182 10102210011000110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</si>
  <si>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</si>
  <si>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</si>
  <si>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000 10102030010000110</t>
  </si>
  <si>
    <t>182 10102030011000110</t>
  </si>
  <si>
    <t>Приложение № 8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</si>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</sst>
</file>

<file path=xl/styles.xml><?xml version="1.0" encoding="utf-8"?>
<styleSheet xmlns="http://schemas.openxmlformats.org/spreadsheetml/2006/main">
  <numFmts count="9">
    <numFmt numFmtId="164" formatCode="_-* #,##0.00_р_._-;\-* #,##0.00_р_._-;_-* &quot;-&quot;??_р_._-;_-@_-"/>
    <numFmt numFmtId="165" formatCode="_(* #,##0.00_);_(* \(#,##0.00\);_(* &quot;-&quot;??_);_(@_)"/>
    <numFmt numFmtId="166" formatCode="&quot;&quot;###,##0.00"/>
    <numFmt numFmtId="167" formatCode="000"/>
    <numFmt numFmtId="168" formatCode="00"/>
    <numFmt numFmtId="169" formatCode="0000000000"/>
    <numFmt numFmtId="170" formatCode="#,##0.00;[Red]\-#,##0.00;0.00"/>
    <numFmt numFmtId="171" formatCode="_-* #,##0.0_р_._-;\-* #,##0.0_р_._-;_-* &quot;-&quot;??_р_._-;_-@_-"/>
    <numFmt numFmtId="173" formatCode="0.0"/>
  </numFmts>
  <fonts count="27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color indexed="8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"/>
      <family val="2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</cellStyleXfs>
  <cellXfs count="289">
    <xf numFmtId="0" fontId="0" fillId="0" borderId="0" xfId="0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justify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4" fillId="0" borderId="0" xfId="0" applyFont="1"/>
    <xf numFmtId="0" fontId="9" fillId="0" borderId="0" xfId="0" applyFont="1" applyAlignment="1">
      <alignment horizontal="right"/>
    </xf>
    <xf numFmtId="0" fontId="5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0" fillId="2" borderId="0" xfId="1" applyNumberFormat="1" applyFont="1" applyFill="1" applyAlignment="1" applyProtection="1">
      <alignment horizontal="left" vertical="top"/>
      <protection hidden="1"/>
    </xf>
    <xf numFmtId="0" fontId="10" fillId="2" borderId="0" xfId="1" applyNumberFormat="1" applyFont="1" applyFill="1" applyAlignment="1" applyProtection="1">
      <alignment horizontal="center"/>
      <protection hidden="1"/>
    </xf>
    <xf numFmtId="0" fontId="10" fillId="2" borderId="0" xfId="3" applyNumberFormat="1" applyFont="1" applyFill="1" applyAlignment="1" applyProtection="1">
      <alignment horizontal="right"/>
      <protection hidden="1"/>
    </xf>
    <xf numFmtId="0" fontId="10" fillId="2" borderId="0" xfId="0" applyFont="1" applyFill="1"/>
    <xf numFmtId="168" fontId="10" fillId="2" borderId="12" xfId="2" applyNumberFormat="1" applyFont="1" applyFill="1" applyBorder="1" applyAlignment="1" applyProtection="1">
      <alignment horizontal="right" vertical="top" wrapText="1"/>
      <protection hidden="1"/>
    </xf>
    <xf numFmtId="167" fontId="10" fillId="2" borderId="12" xfId="2" applyNumberFormat="1" applyFont="1" applyFill="1" applyBorder="1" applyAlignment="1" applyProtection="1">
      <alignment horizontal="right" vertical="top" wrapText="1"/>
      <protection hidden="1"/>
    </xf>
    <xf numFmtId="4" fontId="10" fillId="2" borderId="12" xfId="2" applyNumberFormat="1" applyFont="1" applyFill="1" applyBorder="1" applyAlignment="1" applyProtection="1">
      <alignment horizontal="right" vertical="top"/>
      <protection hidden="1"/>
    </xf>
    <xf numFmtId="168" fontId="10" fillId="2" borderId="12" xfId="2" applyNumberFormat="1" applyFont="1" applyFill="1" applyBorder="1" applyAlignment="1" applyProtection="1">
      <alignment horizontal="right" vertical="top"/>
      <protection hidden="1"/>
    </xf>
    <xf numFmtId="167" fontId="10" fillId="2" borderId="12" xfId="2" applyNumberFormat="1" applyFont="1" applyFill="1" applyBorder="1" applyAlignment="1" applyProtection="1">
      <alignment horizontal="right" vertical="top"/>
      <protection hidden="1"/>
    </xf>
    <xf numFmtId="168" fontId="10" fillId="3" borderId="12" xfId="2" applyNumberFormat="1" applyFont="1" applyFill="1" applyBorder="1" applyAlignment="1" applyProtection="1">
      <alignment horizontal="right" vertical="top" wrapText="1"/>
      <protection hidden="1"/>
    </xf>
    <xf numFmtId="167" fontId="10" fillId="3" borderId="12" xfId="2" applyNumberFormat="1" applyFont="1" applyFill="1" applyBorder="1" applyAlignment="1" applyProtection="1">
      <alignment horizontal="right" vertical="top" wrapText="1"/>
      <protection hidden="1"/>
    </xf>
    <xf numFmtId="4" fontId="10" fillId="3" borderId="12" xfId="2" applyNumberFormat="1" applyFont="1" applyFill="1" applyBorder="1" applyAlignment="1" applyProtection="1">
      <alignment horizontal="right" vertical="top"/>
      <protection hidden="1"/>
    </xf>
    <xf numFmtId="168" fontId="10" fillId="4" borderId="12" xfId="2" applyNumberFormat="1" applyFont="1" applyFill="1" applyBorder="1" applyAlignment="1" applyProtection="1">
      <alignment horizontal="right" vertical="top" wrapText="1"/>
      <protection hidden="1"/>
    </xf>
    <xf numFmtId="167" fontId="10" fillId="4" borderId="12" xfId="2" applyNumberFormat="1" applyFont="1" applyFill="1" applyBorder="1" applyAlignment="1" applyProtection="1">
      <alignment horizontal="right" vertical="top" wrapText="1"/>
      <protection hidden="1"/>
    </xf>
    <xf numFmtId="4" fontId="10" fillId="4" borderId="12" xfId="2" applyNumberFormat="1" applyFont="1" applyFill="1" applyBorder="1" applyAlignment="1" applyProtection="1">
      <alignment horizontal="right" vertical="top"/>
      <protection hidden="1"/>
    </xf>
    <xf numFmtId="0" fontId="10" fillId="2" borderId="0" xfId="0" applyFont="1" applyFill="1" applyBorder="1"/>
    <xf numFmtId="0" fontId="10" fillId="0" borderId="12" xfId="2" applyNumberFormat="1" applyFont="1" applyFill="1" applyBorder="1" applyAlignment="1" applyProtection="1">
      <alignment horizontal="left" vertical="top" wrapText="1"/>
      <protection hidden="1"/>
    </xf>
    <xf numFmtId="0" fontId="10" fillId="2" borderId="0" xfId="0" applyFont="1" applyFill="1" applyAlignment="1">
      <alignment horizontal="left" vertical="top"/>
    </xf>
    <xf numFmtId="4" fontId="10" fillId="2" borderId="0" xfId="0" applyNumberFormat="1" applyFont="1" applyFill="1"/>
    <xf numFmtId="0" fontId="10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justify" vertical="top" wrapText="1"/>
    </xf>
    <xf numFmtId="3" fontId="10" fillId="2" borderId="0" xfId="0" applyNumberFormat="1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/>
    </xf>
    <xf numFmtId="0" fontId="10" fillId="2" borderId="12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11" fillId="0" borderId="12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top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left" vertical="top" wrapText="1"/>
    </xf>
    <xf numFmtId="49" fontId="11" fillId="0" borderId="12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vertical="top"/>
    </xf>
    <xf numFmtId="0" fontId="10" fillId="2" borderId="0" xfId="3" applyNumberFormat="1" applyFont="1" applyFill="1" applyAlignment="1" applyProtection="1">
      <protection hidden="1"/>
    </xf>
    <xf numFmtId="0" fontId="10" fillId="2" borderId="0" xfId="3" applyNumberFormat="1" applyFont="1" applyFill="1" applyAlignment="1" applyProtection="1">
      <alignment horizontal="right" vertical="center"/>
      <protection hidden="1"/>
    </xf>
    <xf numFmtId="170" fontId="10" fillId="2" borderId="0" xfId="3" applyNumberFormat="1" applyFont="1" applyFill="1" applyAlignment="1" applyProtection="1">
      <protection hidden="1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right" vertical="top"/>
    </xf>
    <xf numFmtId="0" fontId="10" fillId="2" borderId="12" xfId="0" applyFont="1" applyFill="1" applyBorder="1" applyAlignment="1">
      <alignment horizontal="center"/>
    </xf>
    <xf numFmtId="167" fontId="10" fillId="4" borderId="12" xfId="2" applyNumberFormat="1" applyFont="1" applyFill="1" applyBorder="1" applyAlignment="1" applyProtection="1">
      <alignment vertical="top" wrapText="1"/>
      <protection hidden="1"/>
    </xf>
    <xf numFmtId="167" fontId="10" fillId="2" borderId="12" xfId="2" applyNumberFormat="1" applyFont="1" applyFill="1" applyBorder="1" applyAlignment="1" applyProtection="1">
      <alignment vertical="top" wrapText="1"/>
      <protection hidden="1"/>
    </xf>
    <xf numFmtId="0" fontId="10" fillId="2" borderId="12" xfId="2" applyNumberFormat="1" applyFont="1" applyFill="1" applyBorder="1" applyAlignment="1" applyProtection="1">
      <alignment horizontal="center" vertical="top"/>
      <protection hidden="1"/>
    </xf>
    <xf numFmtId="0" fontId="10" fillId="2" borderId="12" xfId="2" applyNumberFormat="1" applyFont="1" applyFill="1" applyBorder="1" applyAlignment="1" applyProtection="1">
      <alignment horizontal="left" vertical="top"/>
      <protection hidden="1"/>
    </xf>
    <xf numFmtId="169" fontId="10" fillId="2" borderId="12" xfId="2" applyNumberFormat="1" applyFont="1" applyFill="1" applyBorder="1" applyAlignment="1" applyProtection="1">
      <alignment horizontal="right" vertical="top" wrapText="1"/>
      <protection hidden="1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Alignment="1">
      <alignment horizontal="right" vertical="top"/>
    </xf>
    <xf numFmtId="0" fontId="10" fillId="2" borderId="12" xfId="2" applyNumberFormat="1" applyFont="1" applyFill="1" applyBorder="1" applyAlignment="1" applyProtection="1">
      <alignment horizontal="center" vertical="center"/>
      <protection hidden="1"/>
    </xf>
    <xf numFmtId="0" fontId="10" fillId="4" borderId="12" xfId="2" applyNumberFormat="1" applyFont="1" applyFill="1" applyBorder="1" applyAlignment="1" applyProtection="1">
      <alignment horizontal="left" vertical="top" wrapText="1"/>
      <protection hidden="1"/>
    </xf>
    <xf numFmtId="0" fontId="10" fillId="2" borderId="12" xfId="2" applyNumberFormat="1" applyFont="1" applyFill="1" applyBorder="1" applyAlignment="1" applyProtection="1">
      <alignment horizontal="left" vertical="top" wrapText="1"/>
      <protection hidden="1"/>
    </xf>
    <xf numFmtId="0" fontId="10" fillId="2" borderId="12" xfId="2" applyNumberFormat="1" applyFont="1" applyFill="1" applyBorder="1" applyAlignment="1" applyProtection="1">
      <alignment vertical="top"/>
      <protection hidden="1"/>
    </xf>
    <xf numFmtId="0" fontId="10" fillId="2" borderId="0" xfId="2" applyFont="1" applyFill="1"/>
    <xf numFmtId="0" fontId="10" fillId="2" borderId="0" xfId="2" applyFont="1" applyFill="1" applyAlignment="1">
      <alignment horizontal="right"/>
    </xf>
    <xf numFmtId="0" fontId="10" fillId="2" borderId="0" xfId="2" applyFont="1" applyFill="1" applyAlignment="1" applyProtection="1">
      <alignment horizontal="right" vertical="top"/>
      <protection hidden="1"/>
    </xf>
    <xf numFmtId="0" fontId="10" fillId="2" borderId="0" xfId="0" quotePrefix="1" applyFont="1" applyFill="1" applyAlignment="1">
      <alignment wrapText="1"/>
    </xf>
    <xf numFmtId="0" fontId="10" fillId="2" borderId="0" xfId="2" applyNumberFormat="1" applyFont="1" applyFill="1" applyAlignment="1" applyProtection="1">
      <alignment horizontal="right" vertical="top"/>
      <protection hidden="1"/>
    </xf>
    <xf numFmtId="0" fontId="10" fillId="2" borderId="0" xfId="2" applyNumberFormat="1" applyFont="1" applyFill="1" applyAlignment="1" applyProtection="1">
      <alignment horizontal="center" vertical="top"/>
      <protection hidden="1"/>
    </xf>
    <xf numFmtId="0" fontId="10" fillId="2" borderId="0" xfId="2" applyFont="1" applyFill="1" applyAlignment="1">
      <alignment horizontal="left" vertical="top"/>
    </xf>
    <xf numFmtId="0" fontId="10" fillId="2" borderId="0" xfId="2" applyNumberFormat="1" applyFont="1" applyFill="1" applyAlignment="1" applyProtection="1">
      <alignment horizontal="left" vertical="top"/>
      <protection hidden="1"/>
    </xf>
    <xf numFmtId="0" fontId="10" fillId="2" borderId="0" xfId="2" applyFont="1" applyFill="1" applyAlignment="1">
      <alignment horizontal="right" vertical="top"/>
    </xf>
    <xf numFmtId="0" fontId="10" fillId="2" borderId="0" xfId="3" applyNumberFormat="1" applyFont="1" applyFill="1" applyAlignment="1" applyProtection="1">
      <alignment horizontal="right" vertical="top"/>
      <protection hidden="1"/>
    </xf>
    <xf numFmtId="0" fontId="10" fillId="2" borderId="0" xfId="0" quotePrefix="1" applyFont="1" applyFill="1" applyAlignment="1">
      <alignment horizontal="right" vertical="top" wrapText="1"/>
    </xf>
    <xf numFmtId="170" fontId="10" fillId="2" borderId="0" xfId="3" applyNumberFormat="1" applyFont="1" applyFill="1" applyAlignment="1" applyProtection="1">
      <alignment horizontal="right" vertical="top"/>
      <protection hidden="1"/>
    </xf>
    <xf numFmtId="0" fontId="10" fillId="2" borderId="0" xfId="3" applyNumberFormat="1" applyFont="1" applyFill="1" applyBorder="1" applyAlignment="1" applyProtection="1">
      <alignment horizontal="left" vertical="top"/>
      <protection hidden="1"/>
    </xf>
    <xf numFmtId="0" fontId="10" fillId="2" borderId="0" xfId="3" applyNumberFormat="1" applyFont="1" applyFill="1" applyBorder="1" applyAlignment="1" applyProtection="1">
      <alignment horizontal="center" vertical="distributed"/>
      <protection hidden="1"/>
    </xf>
    <xf numFmtId="0" fontId="22" fillId="2" borderId="12" xfId="2" applyNumberFormat="1" applyFont="1" applyFill="1" applyBorder="1" applyAlignment="1" applyProtection="1">
      <alignment horizontal="center" vertical="center"/>
      <protection hidden="1"/>
    </xf>
    <xf numFmtId="167" fontId="10" fillId="2" borderId="12" xfId="2" applyNumberFormat="1" applyFont="1" applyFill="1" applyBorder="1" applyAlignment="1" applyProtection="1">
      <alignment horizontal="left" vertical="top" wrapText="1"/>
      <protection hidden="1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vertical="center" wrapText="1"/>
    </xf>
    <xf numFmtId="0" fontId="10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center" vertical="center"/>
    </xf>
    <xf numFmtId="164" fontId="10" fillId="0" borderId="12" xfId="5" applyNumberFormat="1" applyFont="1" applyBorder="1" applyAlignment="1">
      <alignment horizontal="center"/>
    </xf>
    <xf numFmtId="0" fontId="10" fillId="0" borderId="12" xfId="0" applyFont="1" applyBorder="1"/>
    <xf numFmtId="0" fontId="10" fillId="0" borderId="12" xfId="0" applyFont="1" applyBorder="1" applyAlignment="1">
      <alignment horizontal="left"/>
    </xf>
    <xf numFmtId="164" fontId="10" fillId="0" borderId="12" xfId="5" applyNumberFormat="1" applyFont="1" applyBorder="1"/>
    <xf numFmtId="0" fontId="22" fillId="0" borderId="0" xfId="0" applyFont="1" applyAlignment="1">
      <alignment horizontal="center" vertical="center"/>
    </xf>
    <xf numFmtId="0" fontId="10" fillId="0" borderId="0" xfId="3" applyNumberFormat="1" applyFont="1" applyFill="1" applyAlignment="1" applyProtection="1">
      <protection hidden="1"/>
    </xf>
    <xf numFmtId="0" fontId="10" fillId="0" borderId="0" xfId="3" applyNumberFormat="1" applyFont="1" applyFill="1" applyAlignment="1" applyProtection="1">
      <alignment horizontal="right" vertical="center"/>
      <protection hidden="1"/>
    </xf>
    <xf numFmtId="0" fontId="22" fillId="0" borderId="0" xfId="0" applyFont="1" applyAlignment="1">
      <alignment vertical="center" wrapText="1"/>
    </xf>
    <xf numFmtId="170" fontId="10" fillId="0" borderId="0" xfId="3" applyNumberFormat="1" applyFont="1" applyFill="1" applyAlignment="1" applyProtection="1">
      <protection hidden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49" fontId="22" fillId="0" borderId="12" xfId="0" applyNumberFormat="1" applyFont="1" applyFill="1" applyBorder="1" applyAlignment="1">
      <alignment horizontal="center"/>
    </xf>
    <xf numFmtId="0" fontId="22" fillId="0" borderId="12" xfId="0" applyFont="1" applyFill="1" applyBorder="1" applyAlignment="1">
      <alignment horizontal="left" vertical="top" wrapText="1"/>
    </xf>
    <xf numFmtId="4" fontId="22" fillId="0" borderId="12" xfId="0" applyNumberFormat="1" applyFont="1" applyBorder="1" applyAlignment="1">
      <alignment horizontal="right" vertical="center"/>
    </xf>
    <xf numFmtId="0" fontId="22" fillId="0" borderId="12" xfId="0" applyFont="1" applyFill="1" applyBorder="1" applyAlignment="1">
      <alignment horizontal="left" wrapText="1"/>
    </xf>
    <xf numFmtId="49" fontId="23" fillId="0" borderId="12" xfId="0" applyNumberFormat="1" applyFont="1" applyFill="1" applyBorder="1" applyAlignment="1">
      <alignment horizontal="center"/>
    </xf>
    <xf numFmtId="4" fontId="22" fillId="2" borderId="12" xfId="0" applyNumberFormat="1" applyFont="1" applyFill="1" applyBorder="1" applyAlignment="1">
      <alignment horizontal="right" vertical="center"/>
    </xf>
    <xf numFmtId="4" fontId="22" fillId="0" borderId="12" xfId="0" applyNumberFormat="1" applyFont="1" applyBorder="1" applyAlignment="1">
      <alignment horizontal="right" vertical="center" wrapText="1"/>
    </xf>
    <xf numFmtId="4" fontId="22" fillId="0" borderId="12" xfId="5" applyNumberFormat="1" applyFont="1" applyBorder="1" applyAlignment="1">
      <alignment horizontal="right" vertical="center" wrapText="1"/>
    </xf>
    <xf numFmtId="171" fontId="24" fillId="0" borderId="12" xfId="5" applyNumberFormat="1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/>
    </xf>
    <xf numFmtId="0" fontId="22" fillId="0" borderId="12" xfId="0" applyFont="1" applyFill="1" applyBorder="1" applyAlignment="1">
      <alignment wrapText="1"/>
    </xf>
    <xf numFmtId="173" fontId="22" fillId="0" borderId="12" xfId="0" applyNumberFormat="1" applyFont="1" applyBorder="1" applyAlignment="1">
      <alignment horizontal="right" vertical="center"/>
    </xf>
    <xf numFmtId="4" fontId="22" fillId="0" borderId="12" xfId="0" applyNumberFormat="1" applyFont="1" applyFill="1" applyBorder="1" applyAlignment="1">
      <alignment horizontal="right" vertical="center"/>
    </xf>
    <xf numFmtId="0" fontId="22" fillId="0" borderId="12" xfId="0" applyNumberFormat="1" applyFont="1" applyFill="1" applyBorder="1" applyAlignment="1">
      <alignment horizontal="center"/>
    </xf>
    <xf numFmtId="0" fontId="10" fillId="3" borderId="12" xfId="2" applyNumberFormat="1" applyFont="1" applyFill="1" applyBorder="1" applyAlignment="1" applyProtection="1">
      <alignment horizontal="left" vertical="top" wrapText="1"/>
      <protection hidden="1"/>
    </xf>
    <xf numFmtId="0" fontId="13" fillId="6" borderId="14" xfId="0" applyFont="1" applyFill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49" fontId="13" fillId="0" borderId="15" xfId="0" applyNumberFormat="1" applyFont="1" applyBorder="1" applyAlignment="1">
      <alignment horizontal="center" wrapText="1"/>
    </xf>
    <xf numFmtId="0" fontId="13" fillId="7" borderId="14" xfId="0" applyFont="1" applyFill="1" applyBorder="1" applyAlignment="1">
      <alignment horizontal="left" vertical="top" wrapText="1"/>
    </xf>
    <xf numFmtId="0" fontId="13" fillId="7" borderId="15" xfId="0" applyFont="1" applyFill="1" applyBorder="1" applyAlignment="1">
      <alignment horizontal="center" vertical="top" wrapText="1"/>
    </xf>
    <xf numFmtId="0" fontId="13" fillId="6" borderId="15" xfId="0" applyFont="1" applyFill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49" fontId="13" fillId="0" borderId="15" xfId="0" applyNumberFormat="1" applyFont="1" applyBorder="1" applyAlignment="1">
      <alignment horizontal="center" vertical="top" wrapText="1"/>
    </xf>
    <xf numFmtId="0" fontId="13" fillId="8" borderId="14" xfId="0" applyFont="1" applyFill="1" applyBorder="1" applyAlignment="1">
      <alignment horizontal="left" vertical="top" wrapText="1"/>
    </xf>
    <xf numFmtId="0" fontId="13" fillId="8" borderId="15" xfId="0" applyFont="1" applyFill="1" applyBorder="1" applyAlignment="1">
      <alignment horizontal="center" vertical="top" wrapText="1"/>
    </xf>
    <xf numFmtId="49" fontId="13" fillId="8" borderId="15" xfId="0" applyNumberFormat="1" applyFont="1" applyFill="1" applyBorder="1" applyAlignment="1">
      <alignment horizontal="center" wrapText="1"/>
    </xf>
    <xf numFmtId="0" fontId="13" fillId="9" borderId="14" xfId="0" applyFont="1" applyFill="1" applyBorder="1" applyAlignment="1">
      <alignment horizontal="left" vertical="top" wrapText="1"/>
    </xf>
    <xf numFmtId="49" fontId="13" fillId="9" borderId="15" xfId="0" applyNumberFormat="1" applyFont="1" applyFill="1" applyBorder="1" applyAlignment="1">
      <alignment horizontal="center" wrapText="1"/>
    </xf>
    <xf numFmtId="0" fontId="13" fillId="0" borderId="16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left" vertical="top" wrapText="1"/>
    </xf>
    <xf numFmtId="169" fontId="10" fillId="4" borderId="12" xfId="2" applyNumberFormat="1" applyFont="1" applyFill="1" applyBorder="1" applyAlignment="1" applyProtection="1">
      <alignment horizontal="right" vertical="top" wrapText="1"/>
      <protection hidden="1"/>
    </xf>
    <xf numFmtId="169" fontId="10" fillId="3" borderId="12" xfId="2" applyNumberFormat="1" applyFont="1" applyFill="1" applyBorder="1" applyAlignment="1" applyProtection="1">
      <alignment horizontal="right" vertical="top" wrapText="1"/>
      <protection hidden="1"/>
    </xf>
    <xf numFmtId="0" fontId="13" fillId="2" borderId="16" xfId="0" applyFont="1" applyFill="1" applyBorder="1" applyAlignment="1">
      <alignment horizontal="left" vertical="top" wrapText="1"/>
    </xf>
    <xf numFmtId="49" fontId="10" fillId="2" borderId="12" xfId="2" applyNumberFormat="1" applyFont="1" applyFill="1" applyBorder="1" applyAlignment="1" applyProtection="1">
      <alignment horizontal="right" vertical="top" wrapText="1"/>
      <protection hidden="1"/>
    </xf>
    <xf numFmtId="169" fontId="10" fillId="2" borderId="12" xfId="2" applyNumberFormat="1" applyFont="1" applyFill="1" applyBorder="1" applyAlignment="1" applyProtection="1">
      <alignment horizontal="right" vertical="top"/>
      <protection hidden="1"/>
    </xf>
    <xf numFmtId="0" fontId="25" fillId="0" borderId="12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5" fillId="2" borderId="12" xfId="0" applyFont="1" applyFill="1" applyBorder="1" applyAlignment="1">
      <alignment wrapText="1"/>
    </xf>
    <xf numFmtId="0" fontId="25" fillId="4" borderId="12" xfId="0" applyFont="1" applyFill="1" applyBorder="1" applyAlignment="1">
      <alignment wrapText="1"/>
    </xf>
    <xf numFmtId="0" fontId="22" fillId="2" borderId="12" xfId="0" applyFont="1" applyFill="1" applyBorder="1" applyAlignment="1">
      <alignment wrapText="1"/>
    </xf>
    <xf numFmtId="0" fontId="14" fillId="0" borderId="16" xfId="0" applyFont="1" applyBorder="1" applyAlignment="1">
      <alignment horizontal="center" wrapText="1"/>
    </xf>
    <xf numFmtId="0" fontId="14" fillId="0" borderId="17" xfId="0" applyFont="1" applyBorder="1" applyAlignment="1">
      <alignment horizontal="left" vertical="top" wrapText="1"/>
    </xf>
    <xf numFmtId="49" fontId="13" fillId="0" borderId="16" xfId="0" applyNumberFormat="1" applyFont="1" applyBorder="1" applyAlignment="1">
      <alignment horizontal="center" wrapText="1"/>
    </xf>
    <xf numFmtId="0" fontId="13" fillId="10" borderId="16" xfId="0" applyFont="1" applyFill="1" applyBorder="1" applyAlignment="1">
      <alignment horizontal="center" wrapText="1"/>
    </xf>
    <xf numFmtId="49" fontId="13" fillId="2" borderId="15" xfId="0" applyNumberFormat="1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right" wrapText="1"/>
    </xf>
    <xf numFmtId="4" fontId="6" fillId="11" borderId="12" xfId="0" applyNumberFormat="1" applyFont="1" applyFill="1" applyBorder="1" applyAlignment="1">
      <alignment horizontal="right" wrapText="1"/>
    </xf>
    <xf numFmtId="4" fontId="6" fillId="2" borderId="12" xfId="0" applyNumberFormat="1" applyFont="1" applyFill="1" applyBorder="1" applyAlignment="1">
      <alignment horizontal="right" vertical="top" wrapText="1"/>
    </xf>
    <xf numFmtId="4" fontId="6" fillId="11" borderId="12" xfId="0" applyNumberFormat="1" applyFont="1" applyFill="1" applyBorder="1" applyAlignment="1">
      <alignment horizontal="right" vertical="top" wrapText="1"/>
    </xf>
    <xf numFmtId="166" fontId="12" fillId="0" borderId="12" xfId="0" applyNumberFormat="1" applyFont="1" applyFill="1" applyBorder="1" applyAlignment="1">
      <alignment horizontal="right" vertical="top" wrapText="1"/>
    </xf>
    <xf numFmtId="166" fontId="12" fillId="5" borderId="12" xfId="0" applyNumberFormat="1" applyFont="1" applyFill="1" applyBorder="1" applyAlignment="1">
      <alignment horizontal="right" vertical="top" wrapText="1"/>
    </xf>
    <xf numFmtId="166" fontId="12" fillId="11" borderId="12" xfId="0" applyNumberFormat="1" applyFont="1" applyFill="1" applyBorder="1" applyAlignment="1">
      <alignment horizontal="right" vertical="top" wrapText="1"/>
    </xf>
    <xf numFmtId="166" fontId="12" fillId="2" borderId="12" xfId="0" applyNumberFormat="1" applyFont="1" applyFill="1" applyBorder="1" applyAlignment="1">
      <alignment horizontal="right" vertical="top" wrapText="1"/>
    </xf>
    <xf numFmtId="2" fontId="6" fillId="0" borderId="12" xfId="0" applyNumberFormat="1" applyFont="1" applyFill="1" applyBorder="1"/>
    <xf numFmtId="0" fontId="6" fillId="2" borderId="12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>
      <alignment horizontal="center" vertical="top" wrapText="1"/>
    </xf>
    <xf numFmtId="168" fontId="6" fillId="2" borderId="12" xfId="2" applyNumberFormat="1" applyFont="1" applyFill="1" applyBorder="1" applyAlignment="1" applyProtection="1">
      <alignment horizontal="center"/>
      <protection hidden="1"/>
    </xf>
    <xf numFmtId="170" fontId="6" fillId="2" borderId="12" xfId="2" applyNumberFormat="1" applyFont="1" applyFill="1" applyBorder="1" applyAlignment="1" applyProtection="1">
      <alignment horizontal="right" vertical="top"/>
      <protection hidden="1"/>
    </xf>
    <xf numFmtId="168" fontId="6" fillId="4" borderId="12" xfId="2" applyNumberFormat="1" applyFont="1" applyFill="1" applyBorder="1" applyAlignment="1" applyProtection="1">
      <alignment horizontal="center"/>
      <protection hidden="1"/>
    </xf>
    <xf numFmtId="170" fontId="6" fillId="4" borderId="12" xfId="2" applyNumberFormat="1" applyFont="1" applyFill="1" applyBorder="1" applyAlignment="1" applyProtection="1">
      <alignment horizontal="right" vertical="top"/>
      <protection hidden="1"/>
    </xf>
    <xf numFmtId="0" fontId="6" fillId="2" borderId="12" xfId="2" applyNumberFormat="1" applyFont="1" applyFill="1" applyBorder="1" applyAlignment="1" applyProtection="1">
      <alignment horizontal="center"/>
      <protection hidden="1"/>
    </xf>
    <xf numFmtId="4" fontId="6" fillId="2" borderId="12" xfId="2" applyNumberFormat="1" applyFont="1" applyFill="1" applyBorder="1" applyAlignment="1" applyProtection="1">
      <alignment horizontal="right" vertical="top"/>
      <protection hidden="1"/>
    </xf>
    <xf numFmtId="168" fontId="6" fillId="2" borderId="12" xfId="2" applyNumberFormat="1" applyFont="1" applyFill="1" applyBorder="1" applyAlignment="1" applyProtection="1">
      <alignment horizontal="right" vertical="top" wrapText="1"/>
      <protection hidden="1"/>
    </xf>
    <xf numFmtId="169" fontId="6" fillId="2" borderId="12" xfId="2" applyNumberFormat="1" applyFont="1" applyFill="1" applyBorder="1" applyAlignment="1" applyProtection="1">
      <alignment horizontal="right" vertical="top" wrapText="1"/>
      <protection hidden="1"/>
    </xf>
    <xf numFmtId="167" fontId="6" fillId="2" borderId="12" xfId="2" applyNumberFormat="1" applyFont="1" applyFill="1" applyBorder="1" applyAlignment="1" applyProtection="1">
      <alignment horizontal="right" vertical="top" wrapText="1"/>
      <protection hidden="1"/>
    </xf>
    <xf numFmtId="4" fontId="6" fillId="2" borderId="12" xfId="2" applyNumberFormat="1" applyFont="1" applyFill="1" applyBorder="1" applyAlignment="1" applyProtection="1">
      <alignment horizontal="right" vertical="top" wrapText="1"/>
      <protection hidden="1"/>
    </xf>
    <xf numFmtId="168" fontId="6" fillId="7" borderId="12" xfId="2" applyNumberFormat="1" applyFont="1" applyFill="1" applyBorder="1" applyAlignment="1" applyProtection="1">
      <alignment horizontal="right" vertical="top" wrapText="1"/>
      <protection hidden="1"/>
    </xf>
    <xf numFmtId="169" fontId="6" fillId="7" borderId="12" xfId="2" applyNumberFormat="1" applyFont="1" applyFill="1" applyBorder="1" applyAlignment="1" applyProtection="1">
      <alignment horizontal="right" vertical="top" wrapText="1"/>
      <protection hidden="1"/>
    </xf>
    <xf numFmtId="167" fontId="6" fillId="7" borderId="12" xfId="2" applyNumberFormat="1" applyFont="1" applyFill="1" applyBorder="1" applyAlignment="1" applyProtection="1">
      <alignment horizontal="right" vertical="top" wrapText="1"/>
      <protection hidden="1"/>
    </xf>
    <xf numFmtId="4" fontId="6" fillId="7" borderId="12" xfId="2" applyNumberFormat="1" applyFont="1" applyFill="1" applyBorder="1" applyAlignment="1" applyProtection="1">
      <alignment horizontal="right" vertical="top"/>
      <protection hidden="1"/>
    </xf>
    <xf numFmtId="168" fontId="6" fillId="4" borderId="12" xfId="2" applyNumberFormat="1" applyFont="1" applyFill="1" applyBorder="1" applyAlignment="1" applyProtection="1">
      <alignment horizontal="right" vertical="top" wrapText="1"/>
      <protection hidden="1"/>
    </xf>
    <xf numFmtId="169" fontId="6" fillId="4" borderId="12" xfId="2" applyNumberFormat="1" applyFont="1" applyFill="1" applyBorder="1" applyAlignment="1" applyProtection="1">
      <alignment horizontal="right" vertical="top" wrapText="1"/>
      <protection hidden="1"/>
    </xf>
    <xf numFmtId="167" fontId="6" fillId="4" borderId="12" xfId="2" applyNumberFormat="1" applyFont="1" applyFill="1" applyBorder="1" applyAlignment="1" applyProtection="1">
      <alignment horizontal="right" vertical="top" wrapText="1"/>
      <protection hidden="1"/>
    </xf>
    <xf numFmtId="4" fontId="6" fillId="4" borderId="12" xfId="2" applyNumberFormat="1" applyFont="1" applyFill="1" applyBorder="1" applyAlignment="1" applyProtection="1">
      <alignment horizontal="right" vertical="top"/>
      <protection hidden="1"/>
    </xf>
    <xf numFmtId="168" fontId="6" fillId="12" borderId="12" xfId="2" applyNumberFormat="1" applyFont="1" applyFill="1" applyBorder="1" applyAlignment="1" applyProtection="1">
      <alignment horizontal="right" vertical="top" wrapText="1"/>
      <protection hidden="1"/>
    </xf>
    <xf numFmtId="169" fontId="6" fillId="12" borderId="12" xfId="2" applyNumberFormat="1" applyFont="1" applyFill="1" applyBorder="1" applyAlignment="1" applyProtection="1">
      <alignment horizontal="right" vertical="top" wrapText="1"/>
      <protection hidden="1"/>
    </xf>
    <xf numFmtId="167" fontId="6" fillId="12" borderId="12" xfId="2" applyNumberFormat="1" applyFont="1" applyFill="1" applyBorder="1" applyAlignment="1" applyProtection="1">
      <alignment horizontal="right" vertical="top" wrapText="1"/>
      <protection hidden="1"/>
    </xf>
    <xf numFmtId="4" fontId="6" fillId="12" borderId="12" xfId="2" applyNumberFormat="1" applyFont="1" applyFill="1" applyBorder="1" applyAlignment="1" applyProtection="1">
      <alignment horizontal="right" vertical="top"/>
      <protection hidden="1"/>
    </xf>
    <xf numFmtId="168" fontId="6" fillId="11" borderId="12" xfId="2" applyNumberFormat="1" applyFont="1" applyFill="1" applyBorder="1" applyAlignment="1" applyProtection="1">
      <alignment horizontal="right" vertical="top" wrapText="1"/>
      <protection hidden="1"/>
    </xf>
    <xf numFmtId="169" fontId="6" fillId="11" borderId="12" xfId="2" applyNumberFormat="1" applyFont="1" applyFill="1" applyBorder="1" applyAlignment="1" applyProtection="1">
      <alignment horizontal="right" vertical="top" wrapText="1"/>
      <protection hidden="1"/>
    </xf>
    <xf numFmtId="167" fontId="6" fillId="11" borderId="12" xfId="2" applyNumberFormat="1" applyFont="1" applyFill="1" applyBorder="1" applyAlignment="1" applyProtection="1">
      <alignment horizontal="right" vertical="top" wrapText="1"/>
      <protection hidden="1"/>
    </xf>
    <xf numFmtId="4" fontId="6" fillId="11" borderId="12" xfId="2" applyNumberFormat="1" applyFont="1" applyFill="1" applyBorder="1" applyAlignment="1" applyProtection="1">
      <alignment horizontal="right" vertical="top"/>
      <protection hidden="1"/>
    </xf>
    <xf numFmtId="168" fontId="17" fillId="11" borderId="12" xfId="2" applyNumberFormat="1" applyFont="1" applyFill="1" applyBorder="1" applyAlignment="1" applyProtection="1">
      <alignment horizontal="right" vertical="top" wrapText="1"/>
      <protection hidden="1"/>
    </xf>
    <xf numFmtId="169" fontId="17" fillId="11" borderId="12" xfId="2" applyNumberFormat="1" applyFont="1" applyFill="1" applyBorder="1" applyAlignment="1" applyProtection="1">
      <alignment horizontal="right" vertical="top" wrapText="1"/>
      <protection hidden="1"/>
    </xf>
    <xf numFmtId="167" fontId="17" fillId="11" borderId="12" xfId="2" applyNumberFormat="1" applyFont="1" applyFill="1" applyBorder="1" applyAlignment="1" applyProtection="1">
      <alignment horizontal="right" vertical="top" wrapText="1"/>
      <protection hidden="1"/>
    </xf>
    <xf numFmtId="4" fontId="17" fillId="11" borderId="12" xfId="2" applyNumberFormat="1" applyFont="1" applyFill="1" applyBorder="1" applyAlignment="1" applyProtection="1">
      <alignment horizontal="right" vertical="top"/>
      <protection hidden="1"/>
    </xf>
    <xf numFmtId="4" fontId="17" fillId="4" borderId="12" xfId="2" applyNumberFormat="1" applyFont="1" applyFill="1" applyBorder="1" applyAlignment="1" applyProtection="1">
      <alignment horizontal="right" vertical="top"/>
      <protection hidden="1"/>
    </xf>
    <xf numFmtId="0" fontId="6" fillId="2" borderId="12" xfId="2" applyNumberFormat="1" applyFont="1" applyFill="1" applyBorder="1" applyAlignment="1" applyProtection="1">
      <alignment horizontal="right" vertical="top" wrapText="1"/>
      <protection hidden="1"/>
    </xf>
    <xf numFmtId="0" fontId="15" fillId="2" borderId="12" xfId="2" applyNumberFormat="1" applyFont="1" applyFill="1" applyBorder="1" applyAlignment="1" applyProtection="1">
      <alignment horizontal="center" vertical="center"/>
      <protection hidden="1"/>
    </xf>
    <xf numFmtId="0" fontId="15" fillId="2" borderId="12" xfId="0" applyFont="1" applyFill="1" applyBorder="1" applyAlignment="1">
      <alignment horizontal="left" vertical="top" wrapText="1"/>
    </xf>
    <xf numFmtId="167" fontId="15" fillId="7" borderId="12" xfId="2" applyNumberFormat="1" applyFont="1" applyFill="1" applyBorder="1" applyAlignment="1" applyProtection="1">
      <alignment horizontal="left" vertical="top" wrapText="1"/>
      <protection hidden="1"/>
    </xf>
    <xf numFmtId="0" fontId="15" fillId="4" borderId="12" xfId="2" applyNumberFormat="1" applyFont="1" applyFill="1" applyBorder="1" applyAlignment="1" applyProtection="1">
      <alignment horizontal="left" vertical="top" wrapText="1"/>
      <protection hidden="1"/>
    </xf>
    <xf numFmtId="0" fontId="15" fillId="5" borderId="12" xfId="2" applyNumberFormat="1" applyFont="1" applyFill="1" applyBorder="1" applyAlignment="1" applyProtection="1">
      <alignment horizontal="left" vertical="top" wrapText="1"/>
      <protection hidden="1"/>
    </xf>
    <xf numFmtId="0" fontId="15" fillId="2" borderId="12" xfId="2" applyNumberFormat="1" applyFont="1" applyFill="1" applyBorder="1" applyAlignment="1" applyProtection="1">
      <alignment horizontal="left" vertical="top" wrapText="1"/>
      <protection hidden="1"/>
    </xf>
    <xf numFmtId="0" fontId="15" fillId="12" borderId="12" xfId="2" applyNumberFormat="1" applyFont="1" applyFill="1" applyBorder="1" applyAlignment="1" applyProtection="1">
      <alignment horizontal="left" vertical="top" wrapText="1"/>
      <protection hidden="1"/>
    </xf>
    <xf numFmtId="0" fontId="15" fillId="11" borderId="12" xfId="2" applyNumberFormat="1" applyFont="1" applyFill="1" applyBorder="1" applyAlignment="1" applyProtection="1">
      <alignment horizontal="left" vertical="top" wrapText="1"/>
      <protection hidden="1"/>
    </xf>
    <xf numFmtId="0" fontId="18" fillId="11" borderId="12" xfId="2" applyNumberFormat="1" applyFont="1" applyFill="1" applyBorder="1" applyAlignment="1" applyProtection="1">
      <alignment horizontal="left" vertical="top" wrapText="1"/>
      <protection hidden="1"/>
    </xf>
    <xf numFmtId="0" fontId="19" fillId="0" borderId="16" xfId="0" applyFont="1" applyBorder="1" applyAlignment="1">
      <alignment horizontal="left" vertical="top" wrapText="1"/>
    </xf>
    <xf numFmtId="167" fontId="15" fillId="4" borderId="12" xfId="2" applyNumberFormat="1" applyFont="1" applyFill="1" applyBorder="1" applyAlignment="1" applyProtection="1">
      <alignment horizontal="left" vertical="top" wrapText="1"/>
      <protection hidden="1"/>
    </xf>
    <xf numFmtId="0" fontId="15" fillId="2" borderId="12" xfId="2" applyNumberFormat="1" applyFont="1" applyFill="1" applyBorder="1" applyAlignment="1" applyProtection="1">
      <alignment horizontal="left" vertical="top"/>
      <protection hidden="1"/>
    </xf>
    <xf numFmtId="0" fontId="6" fillId="2" borderId="10" xfId="2" applyNumberFormat="1" applyFont="1" applyFill="1" applyBorder="1" applyAlignment="1" applyProtection="1">
      <alignment horizontal="right" vertical="top" wrapText="1"/>
      <protection hidden="1"/>
    </xf>
    <xf numFmtId="168" fontId="6" fillId="2" borderId="18" xfId="2" applyNumberFormat="1" applyFont="1" applyFill="1" applyBorder="1" applyAlignment="1" applyProtection="1">
      <alignment horizontal="right" vertical="top" wrapText="1"/>
      <protection hidden="1"/>
    </xf>
    <xf numFmtId="169" fontId="6" fillId="2" borderId="18" xfId="2" applyNumberFormat="1" applyFont="1" applyFill="1" applyBorder="1" applyAlignment="1" applyProtection="1">
      <alignment horizontal="right" vertical="top" wrapText="1"/>
      <protection hidden="1"/>
    </xf>
    <xf numFmtId="167" fontId="6" fillId="2" borderId="18" xfId="2" applyNumberFormat="1" applyFont="1" applyFill="1" applyBorder="1" applyAlignment="1" applyProtection="1">
      <alignment horizontal="right" wrapText="1"/>
      <protection hidden="1"/>
    </xf>
    <xf numFmtId="4" fontId="6" fillId="2" borderId="18" xfId="2" applyNumberFormat="1" applyFont="1" applyFill="1" applyBorder="1" applyAlignment="1" applyProtection="1">
      <alignment horizontal="right" vertical="top"/>
      <protection hidden="1"/>
    </xf>
    <xf numFmtId="167" fontId="6" fillId="2" borderId="12" xfId="2" applyNumberFormat="1" applyFont="1" applyFill="1" applyBorder="1" applyAlignment="1" applyProtection="1">
      <alignment horizontal="right" wrapText="1"/>
      <protection hidden="1"/>
    </xf>
    <xf numFmtId="167" fontId="6" fillId="7" borderId="12" xfId="2" applyNumberFormat="1" applyFont="1" applyFill="1" applyBorder="1" applyAlignment="1" applyProtection="1">
      <alignment horizontal="right" wrapText="1"/>
      <protection hidden="1"/>
    </xf>
    <xf numFmtId="4" fontId="6" fillId="7" borderId="15" xfId="2" applyNumberFormat="1" applyFont="1" applyFill="1" applyBorder="1" applyAlignment="1" applyProtection="1">
      <alignment horizontal="right" vertical="top"/>
      <protection hidden="1"/>
    </xf>
    <xf numFmtId="167" fontId="6" fillId="4" borderId="12" xfId="2" applyNumberFormat="1" applyFont="1" applyFill="1" applyBorder="1" applyAlignment="1" applyProtection="1">
      <alignment horizontal="right" wrapText="1"/>
      <protection hidden="1"/>
    </xf>
    <xf numFmtId="4" fontId="6" fillId="4" borderId="15" xfId="2" applyNumberFormat="1" applyFont="1" applyFill="1" applyBorder="1" applyAlignment="1" applyProtection="1">
      <alignment horizontal="right" vertical="top"/>
      <protection hidden="1"/>
    </xf>
    <xf numFmtId="4" fontId="6" fillId="2" borderId="15" xfId="2" applyNumberFormat="1" applyFont="1" applyFill="1" applyBorder="1" applyAlignment="1" applyProtection="1">
      <alignment horizontal="right" vertical="top"/>
      <protection hidden="1"/>
    </xf>
    <xf numFmtId="167" fontId="17" fillId="2" borderId="12" xfId="2" applyNumberFormat="1" applyFont="1" applyFill="1" applyBorder="1" applyAlignment="1" applyProtection="1">
      <alignment horizontal="right" vertical="top" wrapText="1"/>
      <protection hidden="1"/>
    </xf>
    <xf numFmtId="168" fontId="17" fillId="2" borderId="12" xfId="2" applyNumberFormat="1" applyFont="1" applyFill="1" applyBorder="1" applyAlignment="1" applyProtection="1">
      <alignment horizontal="right" vertical="top" wrapText="1"/>
      <protection hidden="1"/>
    </xf>
    <xf numFmtId="169" fontId="17" fillId="2" borderId="12" xfId="2" applyNumberFormat="1" applyFont="1" applyFill="1" applyBorder="1" applyAlignment="1" applyProtection="1">
      <alignment horizontal="right" vertical="top" wrapText="1"/>
      <protection hidden="1"/>
    </xf>
    <xf numFmtId="4" fontId="17" fillId="2" borderId="12" xfId="2" applyNumberFormat="1" applyFont="1" applyFill="1" applyBorder="1" applyAlignment="1" applyProtection="1">
      <alignment horizontal="right" vertical="top"/>
      <protection hidden="1"/>
    </xf>
    <xf numFmtId="167" fontId="6" fillId="10" borderId="12" xfId="2" applyNumberFormat="1" applyFont="1" applyFill="1" applyBorder="1" applyAlignment="1" applyProtection="1">
      <alignment horizontal="right" vertical="top" wrapText="1"/>
      <protection hidden="1"/>
    </xf>
    <xf numFmtId="168" fontId="6" fillId="10" borderId="12" xfId="2" applyNumberFormat="1" applyFont="1" applyFill="1" applyBorder="1" applyAlignment="1" applyProtection="1">
      <alignment horizontal="right" vertical="top" wrapText="1"/>
      <protection hidden="1"/>
    </xf>
    <xf numFmtId="169" fontId="6" fillId="10" borderId="12" xfId="2" applyNumberFormat="1" applyFont="1" applyFill="1" applyBorder="1" applyAlignment="1" applyProtection="1">
      <alignment horizontal="right" vertical="top" wrapText="1"/>
      <protection hidden="1"/>
    </xf>
    <xf numFmtId="167" fontId="6" fillId="10" borderId="12" xfId="2" applyNumberFormat="1" applyFont="1" applyFill="1" applyBorder="1" applyAlignment="1" applyProtection="1">
      <alignment horizontal="right" wrapText="1"/>
      <protection hidden="1"/>
    </xf>
    <xf numFmtId="4" fontId="6" fillId="10" borderId="12" xfId="2" applyNumberFormat="1" applyFont="1" applyFill="1" applyBorder="1" applyAlignment="1" applyProtection="1">
      <alignment horizontal="right" vertical="top"/>
      <protection hidden="1"/>
    </xf>
    <xf numFmtId="4" fontId="6" fillId="10" borderId="15" xfId="2" applyNumberFormat="1" applyFont="1" applyFill="1" applyBorder="1" applyAlignment="1" applyProtection="1">
      <alignment horizontal="right" vertical="top"/>
      <protection hidden="1"/>
    </xf>
    <xf numFmtId="4" fontId="17" fillId="2" borderId="15" xfId="2" applyNumberFormat="1" applyFont="1" applyFill="1" applyBorder="1" applyAlignment="1" applyProtection="1">
      <alignment horizontal="right" vertical="top"/>
      <protection hidden="1"/>
    </xf>
    <xf numFmtId="0" fontId="6" fillId="2" borderId="19" xfId="2" applyNumberFormat="1" applyFont="1" applyFill="1" applyBorder="1" applyAlignment="1" applyProtection="1">
      <alignment horizontal="right" vertical="top" wrapText="1"/>
      <protection hidden="1"/>
    </xf>
    <xf numFmtId="0" fontId="6" fillId="2" borderId="19" xfId="2" applyNumberFormat="1" applyFont="1" applyFill="1" applyBorder="1" applyAlignment="1" applyProtection="1">
      <alignment horizontal="center" wrapText="1"/>
      <protection hidden="1"/>
    </xf>
    <xf numFmtId="4" fontId="6" fillId="2" borderId="19" xfId="2" applyNumberFormat="1" applyFont="1" applyFill="1" applyBorder="1" applyAlignment="1" applyProtection="1">
      <alignment horizontal="right" vertical="top"/>
      <protection hidden="1"/>
    </xf>
    <xf numFmtId="0" fontId="16" fillId="2" borderId="9" xfId="2" applyNumberFormat="1" applyFont="1" applyFill="1" applyBorder="1" applyAlignment="1" applyProtection="1">
      <alignment horizontal="left" vertical="top"/>
      <protection hidden="1"/>
    </xf>
    <xf numFmtId="0" fontId="16" fillId="2" borderId="20" xfId="0" applyFont="1" applyFill="1" applyBorder="1" applyAlignment="1">
      <alignment horizontal="left" vertical="top" wrapText="1"/>
    </xf>
    <xf numFmtId="167" fontId="16" fillId="2" borderId="14" xfId="2" applyNumberFormat="1" applyFont="1" applyFill="1" applyBorder="1" applyAlignment="1" applyProtection="1">
      <alignment horizontal="left" vertical="top" wrapText="1"/>
      <protection hidden="1"/>
    </xf>
    <xf numFmtId="167" fontId="16" fillId="7" borderId="14" xfId="2" applyNumberFormat="1" applyFont="1" applyFill="1" applyBorder="1" applyAlignment="1" applyProtection="1">
      <alignment horizontal="left" vertical="top" wrapText="1"/>
      <protection hidden="1"/>
    </xf>
    <xf numFmtId="0" fontId="16" fillId="4" borderId="14" xfId="2" applyNumberFormat="1" applyFont="1" applyFill="1" applyBorder="1" applyAlignment="1" applyProtection="1">
      <alignment horizontal="left" vertical="top" wrapText="1"/>
      <protection hidden="1"/>
    </xf>
    <xf numFmtId="0" fontId="16" fillId="2" borderId="14" xfId="2" applyNumberFormat="1" applyFont="1" applyFill="1" applyBorder="1" applyAlignment="1" applyProtection="1">
      <alignment horizontal="left" vertical="top" wrapText="1"/>
      <protection hidden="1"/>
    </xf>
    <xf numFmtId="0" fontId="16" fillId="2" borderId="12" xfId="2" applyNumberFormat="1" applyFont="1" applyFill="1" applyBorder="1" applyAlignment="1" applyProtection="1">
      <alignment horizontal="left" vertical="top" wrapText="1"/>
      <protection hidden="1"/>
    </xf>
    <xf numFmtId="0" fontId="20" fillId="2" borderId="12" xfId="2" applyNumberFormat="1" applyFont="1" applyFill="1" applyBorder="1" applyAlignment="1" applyProtection="1">
      <alignment horizontal="left" vertical="top" wrapText="1"/>
      <protection hidden="1"/>
    </xf>
    <xf numFmtId="0" fontId="16" fillId="10" borderId="14" xfId="2" applyNumberFormat="1" applyFont="1" applyFill="1" applyBorder="1" applyAlignment="1" applyProtection="1">
      <alignment horizontal="left" vertical="top" wrapText="1"/>
      <protection hidden="1"/>
    </xf>
    <xf numFmtId="167" fontId="16" fillId="4" borderId="14" xfId="2" applyNumberFormat="1" applyFont="1" applyFill="1" applyBorder="1" applyAlignment="1" applyProtection="1">
      <alignment horizontal="left" vertical="top" wrapText="1"/>
      <protection hidden="1"/>
    </xf>
    <xf numFmtId="0" fontId="16" fillId="2" borderId="21" xfId="2" applyNumberFormat="1" applyFont="1" applyFill="1" applyBorder="1" applyAlignment="1" applyProtection="1">
      <alignment horizontal="left" vertical="top"/>
      <protection hidden="1"/>
    </xf>
    <xf numFmtId="0" fontId="16" fillId="4" borderId="16" xfId="0" applyFont="1" applyFill="1" applyBorder="1" applyAlignment="1">
      <alignment horizontal="left" vertical="top" wrapText="1"/>
    </xf>
    <xf numFmtId="0" fontId="16" fillId="2" borderId="16" xfId="0" applyFont="1" applyFill="1" applyBorder="1" applyAlignment="1">
      <alignment horizontal="left" vertical="top" wrapText="1"/>
    </xf>
    <xf numFmtId="0" fontId="21" fillId="2" borderId="16" xfId="0" applyFont="1" applyFill="1" applyBorder="1" applyAlignment="1">
      <alignment horizontal="left" vertical="top" wrapText="1"/>
    </xf>
    <xf numFmtId="0" fontId="21" fillId="7" borderId="16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7" borderId="16" xfId="0" applyFont="1" applyFill="1" applyBorder="1" applyAlignment="1">
      <alignment horizontal="left" vertical="top" wrapText="1"/>
    </xf>
    <xf numFmtId="0" fontId="15" fillId="10" borderId="12" xfId="2" applyNumberFormat="1" applyFont="1" applyFill="1" applyBorder="1" applyAlignment="1" applyProtection="1">
      <alignment horizontal="left" vertical="top" wrapText="1"/>
      <protection hidden="1"/>
    </xf>
    <xf numFmtId="166" fontId="12" fillId="10" borderId="1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vertical="distributed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justify"/>
    </xf>
    <xf numFmtId="0" fontId="6" fillId="2" borderId="0" xfId="3" applyNumberFormat="1" applyFont="1" applyFill="1" applyBorder="1" applyAlignment="1" applyProtection="1">
      <alignment horizontal="center" vertical="top" wrapText="1"/>
      <protection hidden="1"/>
    </xf>
    <xf numFmtId="0" fontId="6" fillId="0" borderId="0" xfId="0" applyFont="1" applyAlignment="1">
      <alignment horizontal="center" wrapText="1"/>
    </xf>
    <xf numFmtId="0" fontId="10" fillId="0" borderId="0" xfId="3" applyNumberFormat="1" applyFont="1" applyFill="1" applyAlignment="1" applyProtection="1">
      <alignment horizontal="right"/>
      <protection hidden="1"/>
    </xf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2 7" xfId="4"/>
    <cellStyle name="Финансовый" xfId="5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E34"/>
  <sheetViews>
    <sheetView zoomScaleNormal="100" workbookViewId="0">
      <selection activeCell="C14" sqref="C14"/>
    </sheetView>
  </sheetViews>
  <sheetFormatPr defaultRowHeight="11.25"/>
  <cols>
    <col min="1" max="1" width="22.5703125" style="33" customWidth="1"/>
    <col min="2" max="2" width="48.85546875" style="33" customWidth="1"/>
    <col min="3" max="3" width="15.42578125" style="33" customWidth="1"/>
    <col min="4" max="4" width="14.42578125" style="33" customWidth="1"/>
    <col min="5" max="5" width="15.7109375" style="33" customWidth="1"/>
    <col min="6" max="16384" width="9.140625" style="33"/>
  </cols>
  <sheetData>
    <row r="1" spans="1:5">
      <c r="C1" s="49"/>
      <c r="D1" s="49"/>
      <c r="E1" s="50" t="s">
        <v>67</v>
      </c>
    </row>
    <row r="2" spans="1:5">
      <c r="C2" s="49"/>
      <c r="D2" s="49"/>
      <c r="E2" s="50" t="s">
        <v>380</v>
      </c>
    </row>
    <row r="3" spans="1:5">
      <c r="C3" s="49"/>
      <c r="D3" s="49"/>
      <c r="E3" s="50" t="s">
        <v>273</v>
      </c>
    </row>
    <row r="4" spans="1:5">
      <c r="C4" s="49"/>
      <c r="D4" s="49"/>
      <c r="E4" s="50" t="s">
        <v>379</v>
      </c>
    </row>
    <row r="6" spans="1:5" ht="31.5" customHeight="1">
      <c r="A6" s="277" t="s">
        <v>331</v>
      </c>
      <c r="B6" s="277"/>
      <c r="C6" s="277"/>
      <c r="D6" s="277"/>
      <c r="E6" s="277"/>
    </row>
    <row r="7" spans="1:5">
      <c r="A7" s="278"/>
      <c r="B7" s="278"/>
      <c r="C7" s="278"/>
      <c r="D7" s="278"/>
      <c r="E7" s="278"/>
    </row>
    <row r="8" spans="1:5">
      <c r="A8" s="51"/>
      <c r="E8" s="50" t="s">
        <v>55</v>
      </c>
    </row>
    <row r="9" spans="1:5" ht="56.25">
      <c r="A9" s="58" t="s">
        <v>68</v>
      </c>
      <c r="B9" s="58" t="s">
        <v>69</v>
      </c>
      <c r="C9" s="177" t="s">
        <v>250</v>
      </c>
      <c r="D9" s="177" t="s">
        <v>310</v>
      </c>
      <c r="E9" s="177" t="s">
        <v>322</v>
      </c>
    </row>
    <row r="10" spans="1:5" ht="22.5">
      <c r="A10" s="57" t="s">
        <v>70</v>
      </c>
      <c r="B10" s="56" t="s">
        <v>71</v>
      </c>
      <c r="C10" s="178">
        <f>C11</f>
        <v>1648741.2499999981</v>
      </c>
      <c r="D10" s="178">
        <f>D11</f>
        <v>0</v>
      </c>
      <c r="E10" s="178">
        <f>E11</f>
        <v>0</v>
      </c>
    </row>
    <row r="11" spans="1:5" ht="15.75">
      <c r="A11" s="57" t="s">
        <v>72</v>
      </c>
      <c r="B11" s="56" t="s">
        <v>290</v>
      </c>
      <c r="C11" s="178">
        <f>C12+C16</f>
        <v>1648741.2499999981</v>
      </c>
      <c r="D11" s="178">
        <f>D12+D16</f>
        <v>0</v>
      </c>
      <c r="E11" s="178">
        <f>E12+E16</f>
        <v>0</v>
      </c>
    </row>
    <row r="12" spans="1:5" ht="15.75">
      <c r="A12" s="57" t="s">
        <v>74</v>
      </c>
      <c r="B12" s="56" t="s">
        <v>75</v>
      </c>
      <c r="C12" s="178">
        <f>C13</f>
        <v>-5532589.6300000008</v>
      </c>
      <c r="D12" s="178">
        <f t="shared" ref="C12:E14" si="0">D13</f>
        <v>-2718990.26</v>
      </c>
      <c r="E12" s="178">
        <f t="shared" si="0"/>
        <v>-2931171.11</v>
      </c>
    </row>
    <row r="13" spans="1:5" ht="15.75">
      <c r="A13" s="57" t="s">
        <v>76</v>
      </c>
      <c r="B13" s="56" t="s">
        <v>77</v>
      </c>
      <c r="C13" s="178">
        <f t="shared" si="0"/>
        <v>-5532589.6300000008</v>
      </c>
      <c r="D13" s="178">
        <f t="shared" si="0"/>
        <v>-2718990.26</v>
      </c>
      <c r="E13" s="178">
        <f t="shared" si="0"/>
        <v>-2931171.11</v>
      </c>
    </row>
    <row r="14" spans="1:5" ht="15.75">
      <c r="A14" s="57" t="s">
        <v>78</v>
      </c>
      <c r="B14" s="56" t="s">
        <v>79</v>
      </c>
      <c r="C14" s="178">
        <f t="shared" si="0"/>
        <v>-5532589.6300000008</v>
      </c>
      <c r="D14" s="178">
        <f t="shared" si="0"/>
        <v>-2718990.26</v>
      </c>
      <c r="E14" s="178">
        <f t="shared" si="0"/>
        <v>-2931171.11</v>
      </c>
    </row>
    <row r="15" spans="1:5" ht="22.5">
      <c r="A15" s="57" t="s">
        <v>80</v>
      </c>
      <c r="B15" s="56" t="s">
        <v>242</v>
      </c>
      <c r="C15" s="179">
        <f>-'Прил ..2'!C9</f>
        <v>-5532589.6300000008</v>
      </c>
      <c r="D15" s="179">
        <f>-'Прил ..2'!D9</f>
        <v>-2718990.26</v>
      </c>
      <c r="E15" s="179">
        <f>-'Прил ..2'!E9</f>
        <v>-2931171.11</v>
      </c>
    </row>
    <row r="16" spans="1:5" ht="15.75">
      <c r="A16" s="57" t="s">
        <v>81</v>
      </c>
      <c r="B16" s="56" t="s">
        <v>82</v>
      </c>
      <c r="C16" s="178">
        <f t="shared" ref="C16:E18" si="1">C17</f>
        <v>7181330.879999999</v>
      </c>
      <c r="D16" s="178">
        <f t="shared" si="1"/>
        <v>2718990.26</v>
      </c>
      <c r="E16" s="178">
        <f>E17</f>
        <v>2931171.11</v>
      </c>
    </row>
    <row r="17" spans="1:5" ht="15.75">
      <c r="A17" s="57" t="s">
        <v>83</v>
      </c>
      <c r="B17" s="56" t="s">
        <v>84</v>
      </c>
      <c r="C17" s="178">
        <f t="shared" si="1"/>
        <v>7181330.879999999</v>
      </c>
      <c r="D17" s="178">
        <f t="shared" si="1"/>
        <v>2718990.26</v>
      </c>
      <c r="E17" s="178">
        <f t="shared" si="1"/>
        <v>2931171.11</v>
      </c>
    </row>
    <row r="18" spans="1:5" ht="15.75">
      <c r="A18" s="57" t="s">
        <v>85</v>
      </c>
      <c r="B18" s="56" t="s">
        <v>86</v>
      </c>
      <c r="C18" s="180">
        <f t="shared" si="1"/>
        <v>7181330.879999999</v>
      </c>
      <c r="D18" s="180">
        <f t="shared" si="1"/>
        <v>2718990.26</v>
      </c>
      <c r="E18" s="180">
        <f t="shared" si="1"/>
        <v>2931171.11</v>
      </c>
    </row>
    <row r="19" spans="1:5" ht="22.5">
      <c r="A19" s="57" t="s">
        <v>87</v>
      </c>
      <c r="B19" s="56" t="s">
        <v>243</v>
      </c>
      <c r="C19" s="181">
        <f>'прил 5...'!G129</f>
        <v>7181330.879999999</v>
      </c>
      <c r="D19" s="181">
        <f>'прил 5...'!H129</f>
        <v>2718990.26</v>
      </c>
      <c r="E19" s="181">
        <f>'прил 5...'!I129</f>
        <v>2931171.11</v>
      </c>
    </row>
    <row r="20" spans="1:5" ht="15.75">
      <c r="A20" s="57" t="s">
        <v>298</v>
      </c>
      <c r="B20" s="56" t="s">
        <v>192</v>
      </c>
      <c r="C20" s="178">
        <f>C10</f>
        <v>1648741.2499999981</v>
      </c>
      <c r="D20" s="178">
        <f>D10</f>
        <v>0</v>
      </c>
      <c r="E20" s="178">
        <f>E10</f>
        <v>0</v>
      </c>
    </row>
    <row r="21" spans="1:5">
      <c r="A21" s="52"/>
      <c r="B21" s="53"/>
      <c r="C21" s="54"/>
      <c r="D21" s="54"/>
      <c r="E21" s="54"/>
    </row>
    <row r="22" spans="1:5">
      <c r="A22" s="52"/>
      <c r="B22" s="53"/>
      <c r="C22" s="54"/>
      <c r="D22" s="54"/>
      <c r="E22" s="54"/>
    </row>
    <row r="23" spans="1:5">
      <c r="C23" s="55"/>
      <c r="D23" s="55"/>
      <c r="E23" s="55"/>
    </row>
    <row r="24" spans="1:5">
      <c r="C24" s="55"/>
      <c r="D24" s="55"/>
      <c r="E24" s="55"/>
    </row>
    <row r="25" spans="1:5">
      <c r="C25" s="55"/>
      <c r="D25" s="55"/>
      <c r="E25" s="55"/>
    </row>
    <row r="26" spans="1:5">
      <c r="C26" s="55"/>
      <c r="D26" s="55"/>
      <c r="E26" s="55"/>
    </row>
    <row r="27" spans="1:5">
      <c r="C27" s="55"/>
      <c r="D27" s="55"/>
      <c r="E27" s="55"/>
    </row>
    <row r="28" spans="1:5">
      <c r="C28" s="55"/>
      <c r="D28" s="55"/>
      <c r="E28" s="55"/>
    </row>
    <row r="29" spans="1:5">
      <c r="C29" s="55"/>
      <c r="D29" s="55"/>
      <c r="E29" s="55"/>
    </row>
    <row r="30" spans="1:5">
      <c r="C30" s="55"/>
      <c r="D30" s="55"/>
      <c r="E30" s="55"/>
    </row>
    <row r="31" spans="1:5">
      <c r="C31" s="55"/>
      <c r="D31" s="55"/>
      <c r="E31" s="55"/>
    </row>
    <row r="32" spans="1:5">
      <c r="C32" s="55"/>
      <c r="D32" s="55"/>
      <c r="E32" s="55"/>
    </row>
    <row r="33" spans="3:5">
      <c r="C33" s="55"/>
      <c r="D33" s="55"/>
      <c r="E33" s="55"/>
    </row>
    <row r="34" spans="3:5">
      <c r="C34" s="55"/>
      <c r="D34" s="55"/>
      <c r="E34" s="55"/>
    </row>
  </sheetData>
  <mergeCells count="2"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I94"/>
  <sheetViews>
    <sheetView zoomScaleNormal="100" workbookViewId="0">
      <selection activeCell="J8" sqref="J8"/>
    </sheetView>
  </sheetViews>
  <sheetFormatPr defaultRowHeight="11.25"/>
  <cols>
    <col min="1" max="1" width="73" style="47" customWidth="1"/>
    <col min="2" max="2" width="13.85546875" style="33" customWidth="1"/>
    <col min="3" max="3" width="4.7109375" style="33" customWidth="1"/>
    <col min="4" max="4" width="5.42578125" style="33" customWidth="1"/>
    <col min="5" max="5" width="6" style="33" customWidth="1"/>
    <col min="6" max="8" width="14.42578125" style="33" customWidth="1"/>
    <col min="9" max="16384" width="9.140625" style="33"/>
  </cols>
  <sheetData>
    <row r="1" spans="1:8">
      <c r="A1" s="30"/>
      <c r="B1" s="31"/>
      <c r="C1" s="31"/>
      <c r="D1" s="31"/>
      <c r="E1" s="31"/>
      <c r="F1" s="31"/>
      <c r="G1" s="32"/>
      <c r="H1" s="32" t="s">
        <v>307</v>
      </c>
    </row>
    <row r="2" spans="1:8">
      <c r="A2" s="30"/>
      <c r="B2" s="31"/>
      <c r="C2" s="31"/>
      <c r="D2" s="31"/>
      <c r="E2" s="31"/>
      <c r="F2" s="31"/>
      <c r="G2" s="32"/>
      <c r="H2" s="32" t="str">
        <f>'прил 1...'!E2</f>
        <v>к  решению Совета депутатов</v>
      </c>
    </row>
    <row r="3" spans="1:8">
      <c r="A3" s="30"/>
      <c r="B3" s="31"/>
      <c r="C3" s="31"/>
      <c r="D3" s="31"/>
      <c r="E3" s="31"/>
      <c r="F3" s="31"/>
      <c r="G3" s="32"/>
      <c r="H3" s="32" t="str">
        <f>'прил 1...'!E3</f>
        <v xml:space="preserve"> Старосокулакского сельсовета </v>
      </c>
    </row>
    <row r="4" spans="1:8" ht="12" customHeight="1">
      <c r="A4" s="30"/>
      <c r="B4" s="31"/>
      <c r="C4" s="31"/>
      <c r="D4" s="31"/>
      <c r="E4" s="31"/>
      <c r="F4" s="31"/>
      <c r="G4" s="32"/>
      <c r="H4" s="32" t="s">
        <v>379</v>
      </c>
    </row>
    <row r="5" spans="1:8" ht="50.25" customHeight="1">
      <c r="A5" s="284" t="s">
        <v>329</v>
      </c>
      <c r="B5" s="284"/>
      <c r="C5" s="284"/>
      <c r="D5" s="284"/>
      <c r="E5" s="284"/>
      <c r="F5" s="284"/>
      <c r="G5" s="284"/>
      <c r="H5" s="284"/>
    </row>
    <row r="6" spans="1:8" ht="17.25" customHeight="1">
      <c r="A6" s="104"/>
      <c r="B6" s="105"/>
      <c r="C6" s="105"/>
      <c r="D6" s="105"/>
      <c r="E6" s="105"/>
      <c r="F6" s="105"/>
      <c r="G6" s="105"/>
      <c r="H6" s="105" t="s">
        <v>296</v>
      </c>
    </row>
    <row r="7" spans="1:8">
      <c r="A7" s="78" t="s">
        <v>56</v>
      </c>
      <c r="B7" s="106" t="s">
        <v>201</v>
      </c>
      <c r="C7" s="88" t="s">
        <v>196</v>
      </c>
      <c r="D7" s="88" t="s">
        <v>197</v>
      </c>
      <c r="E7" s="88" t="s">
        <v>202</v>
      </c>
      <c r="F7" s="58" t="s">
        <v>250</v>
      </c>
      <c r="G7" s="58" t="s">
        <v>310</v>
      </c>
      <c r="H7" s="58" t="s">
        <v>322</v>
      </c>
    </row>
    <row r="8" spans="1:8">
      <c r="A8" s="107" t="s">
        <v>295</v>
      </c>
      <c r="B8" s="164" t="s">
        <v>297</v>
      </c>
      <c r="C8" s="34">
        <v>0</v>
      </c>
      <c r="D8" s="34">
        <v>0</v>
      </c>
      <c r="E8" s="35">
        <v>0</v>
      </c>
      <c r="F8" s="36">
        <f>'прил 5...'!G8</f>
        <v>0</v>
      </c>
      <c r="G8" s="36">
        <f>'прил 5...'!H8</f>
        <v>62975</v>
      </c>
      <c r="H8" s="36">
        <f>'прил 5...'!I8</f>
        <v>136200</v>
      </c>
    </row>
    <row r="9" spans="1:8" ht="22.5">
      <c r="A9" s="90" t="s">
        <v>281</v>
      </c>
      <c r="B9" s="165">
        <v>6600000000</v>
      </c>
      <c r="C9" s="37">
        <v>0</v>
      </c>
      <c r="D9" s="37">
        <v>0</v>
      </c>
      <c r="E9" s="38">
        <v>0</v>
      </c>
      <c r="F9" s="36">
        <f>F10</f>
        <v>7181330.8799999999</v>
      </c>
      <c r="G9" s="36">
        <f>G10</f>
        <v>2656015.2599999998</v>
      </c>
      <c r="H9" s="36">
        <f>H10</f>
        <v>2794971.1100000003</v>
      </c>
    </row>
    <row r="10" spans="1:8">
      <c r="A10" s="144" t="s">
        <v>266</v>
      </c>
      <c r="B10" s="162">
        <v>6640000000</v>
      </c>
      <c r="C10" s="39">
        <v>0</v>
      </c>
      <c r="D10" s="39">
        <v>0</v>
      </c>
      <c r="E10" s="40">
        <v>0</v>
      </c>
      <c r="F10" s="41">
        <f>F11+F16+F25+F30+F43+F75+F80</f>
        <v>7181330.8799999999</v>
      </c>
      <c r="G10" s="41">
        <f>G11+G16+G25+G30+G43+G75+G80</f>
        <v>2656015.2599999998</v>
      </c>
      <c r="H10" s="41">
        <f>H11+H16+H25+H30+H43+H75+H80</f>
        <v>2794971.1100000003</v>
      </c>
    </row>
    <row r="11" spans="1:8">
      <c r="A11" s="89" t="s">
        <v>268</v>
      </c>
      <c r="B11" s="161">
        <v>6640100000</v>
      </c>
      <c r="C11" s="42">
        <v>0</v>
      </c>
      <c r="D11" s="42">
        <v>0</v>
      </c>
      <c r="E11" s="43">
        <v>0</v>
      </c>
      <c r="F11" s="44">
        <f>F12</f>
        <v>0</v>
      </c>
      <c r="G11" s="44">
        <f t="shared" ref="G11:H14" si="0">G12</f>
        <v>2000</v>
      </c>
      <c r="H11" s="44">
        <f t="shared" si="0"/>
        <v>0</v>
      </c>
    </row>
    <row r="12" spans="1:8" ht="22.5">
      <c r="A12" s="90" t="s">
        <v>294</v>
      </c>
      <c r="B12" s="35">
        <v>6640195020</v>
      </c>
      <c r="C12" s="34">
        <v>0</v>
      </c>
      <c r="D12" s="34">
        <v>0</v>
      </c>
      <c r="E12" s="35">
        <v>0</v>
      </c>
      <c r="F12" s="36">
        <f>F13</f>
        <v>0</v>
      </c>
      <c r="G12" s="36">
        <f t="shared" si="0"/>
        <v>2000</v>
      </c>
      <c r="H12" s="36">
        <f t="shared" si="0"/>
        <v>0</v>
      </c>
    </row>
    <row r="13" spans="1:8">
      <c r="A13" s="107" t="s">
        <v>50</v>
      </c>
      <c r="B13" s="80">
        <v>6640195020</v>
      </c>
      <c r="C13" s="34">
        <v>3</v>
      </c>
      <c r="D13" s="34">
        <v>0</v>
      </c>
      <c r="E13" s="35">
        <v>0</v>
      </c>
      <c r="F13" s="36">
        <f>F14</f>
        <v>0</v>
      </c>
      <c r="G13" s="36">
        <f t="shared" si="0"/>
        <v>2000</v>
      </c>
      <c r="H13" s="36">
        <f t="shared" si="0"/>
        <v>0</v>
      </c>
    </row>
    <row r="14" spans="1:8" ht="22.5">
      <c r="A14" s="90" t="s">
        <v>247</v>
      </c>
      <c r="B14" s="80">
        <v>6640195020</v>
      </c>
      <c r="C14" s="34">
        <v>3</v>
      </c>
      <c r="D14" s="34">
        <v>10</v>
      </c>
      <c r="E14" s="35">
        <v>0</v>
      </c>
      <c r="F14" s="36">
        <f>F15</f>
        <v>0</v>
      </c>
      <c r="G14" s="36">
        <f t="shared" si="0"/>
        <v>2000</v>
      </c>
      <c r="H14" s="36">
        <f t="shared" si="0"/>
        <v>0</v>
      </c>
    </row>
    <row r="15" spans="1:8">
      <c r="A15" s="90" t="s">
        <v>66</v>
      </c>
      <c r="B15" s="80">
        <v>6640195020</v>
      </c>
      <c r="C15" s="34">
        <v>3</v>
      </c>
      <c r="D15" s="34">
        <v>10</v>
      </c>
      <c r="E15" s="35">
        <v>240</v>
      </c>
      <c r="F15" s="36">
        <f>'прил 5...'!G66</f>
        <v>0</v>
      </c>
      <c r="G15" s="36">
        <f>'прил 5...'!H66</f>
        <v>2000</v>
      </c>
      <c r="H15" s="36">
        <f>'прил 5...'!I66</f>
        <v>0</v>
      </c>
    </row>
    <row r="16" spans="1:8">
      <c r="A16" s="89" t="s">
        <v>269</v>
      </c>
      <c r="B16" s="161">
        <v>6640200000</v>
      </c>
      <c r="C16" s="42">
        <v>0</v>
      </c>
      <c r="D16" s="42">
        <v>0</v>
      </c>
      <c r="E16" s="43">
        <v>0</v>
      </c>
      <c r="F16" s="44">
        <f>F17+F21</f>
        <v>734450</v>
      </c>
      <c r="G16" s="44">
        <f>G17+G21</f>
        <v>405000</v>
      </c>
      <c r="H16" s="44">
        <f>H17+H21</f>
        <v>536000</v>
      </c>
    </row>
    <row r="17" spans="1:8" ht="22.5">
      <c r="A17" s="90" t="s">
        <v>252</v>
      </c>
      <c r="B17" s="80" t="s">
        <v>353</v>
      </c>
      <c r="C17" s="34">
        <v>0</v>
      </c>
      <c r="D17" s="34">
        <v>0</v>
      </c>
      <c r="E17" s="35">
        <v>0</v>
      </c>
      <c r="F17" s="36">
        <f>F18</f>
        <v>716644.41</v>
      </c>
      <c r="G17" s="36">
        <f t="shared" ref="G17:H19" si="1">G18</f>
        <v>405000</v>
      </c>
      <c r="H17" s="36">
        <f t="shared" si="1"/>
        <v>536000</v>
      </c>
    </row>
    <row r="18" spans="1:8">
      <c r="A18" s="107" t="s">
        <v>375</v>
      </c>
      <c r="B18" s="80" t="s">
        <v>353</v>
      </c>
      <c r="C18" s="34">
        <v>4</v>
      </c>
      <c r="D18" s="34">
        <v>0</v>
      </c>
      <c r="E18" s="35">
        <v>0</v>
      </c>
      <c r="F18" s="36">
        <f>F19</f>
        <v>716644.41</v>
      </c>
      <c r="G18" s="36">
        <f t="shared" si="1"/>
        <v>405000</v>
      </c>
      <c r="H18" s="36">
        <f t="shared" si="1"/>
        <v>536000</v>
      </c>
    </row>
    <row r="19" spans="1:8">
      <c r="A19" s="107" t="s">
        <v>52</v>
      </c>
      <c r="B19" s="80" t="s">
        <v>353</v>
      </c>
      <c r="C19" s="34">
        <v>4</v>
      </c>
      <c r="D19" s="34">
        <v>9</v>
      </c>
      <c r="E19" s="35">
        <v>0</v>
      </c>
      <c r="F19" s="36">
        <f>F20</f>
        <v>716644.41</v>
      </c>
      <c r="G19" s="36">
        <f t="shared" si="1"/>
        <v>405000</v>
      </c>
      <c r="H19" s="36">
        <f t="shared" si="1"/>
        <v>536000</v>
      </c>
    </row>
    <row r="20" spans="1:8">
      <c r="A20" s="90" t="s">
        <v>66</v>
      </c>
      <c r="B20" s="80" t="s">
        <v>353</v>
      </c>
      <c r="C20" s="34">
        <v>4</v>
      </c>
      <c r="D20" s="34">
        <v>9</v>
      </c>
      <c r="E20" s="35">
        <v>240</v>
      </c>
      <c r="F20" s="36">
        <f>'прил 5...'!G74</f>
        <v>716644.41</v>
      </c>
      <c r="G20" s="36">
        <f>'прил 5...'!H74</f>
        <v>405000</v>
      </c>
      <c r="H20" s="36">
        <f>'прил 5...'!I74</f>
        <v>536000</v>
      </c>
    </row>
    <row r="21" spans="1:8" ht="22.5">
      <c r="A21" s="90" t="s">
        <v>252</v>
      </c>
      <c r="B21" s="80" t="s">
        <v>354</v>
      </c>
      <c r="C21" s="34">
        <v>0</v>
      </c>
      <c r="D21" s="34">
        <v>0</v>
      </c>
      <c r="E21" s="35">
        <v>0</v>
      </c>
      <c r="F21" s="36">
        <f t="shared" ref="F21:H23" si="2">F22</f>
        <v>17805.59</v>
      </c>
      <c r="G21" s="36">
        <f t="shared" si="2"/>
        <v>0</v>
      </c>
      <c r="H21" s="36">
        <f t="shared" si="2"/>
        <v>0</v>
      </c>
    </row>
    <row r="22" spans="1:8">
      <c r="A22" s="107" t="s">
        <v>375</v>
      </c>
      <c r="B22" s="80" t="s">
        <v>354</v>
      </c>
      <c r="C22" s="34">
        <v>4</v>
      </c>
      <c r="D22" s="34">
        <v>0</v>
      </c>
      <c r="E22" s="35">
        <v>0</v>
      </c>
      <c r="F22" s="36">
        <f t="shared" si="2"/>
        <v>17805.59</v>
      </c>
      <c r="G22" s="36">
        <f t="shared" si="2"/>
        <v>0</v>
      </c>
      <c r="H22" s="36">
        <f t="shared" si="2"/>
        <v>0</v>
      </c>
    </row>
    <row r="23" spans="1:8">
      <c r="A23" s="90" t="s">
        <v>376</v>
      </c>
      <c r="B23" s="80" t="s">
        <v>354</v>
      </c>
      <c r="C23" s="34">
        <v>4</v>
      </c>
      <c r="D23" s="34">
        <v>9</v>
      </c>
      <c r="E23" s="35">
        <v>0</v>
      </c>
      <c r="F23" s="36">
        <f t="shared" si="2"/>
        <v>17805.59</v>
      </c>
      <c r="G23" s="36">
        <f t="shared" si="2"/>
        <v>0</v>
      </c>
      <c r="H23" s="36">
        <f t="shared" si="2"/>
        <v>0</v>
      </c>
    </row>
    <row r="24" spans="1:8">
      <c r="A24" s="90" t="s">
        <v>172</v>
      </c>
      <c r="B24" s="80" t="s">
        <v>354</v>
      </c>
      <c r="C24" s="34">
        <v>4</v>
      </c>
      <c r="D24" s="34">
        <v>9</v>
      </c>
      <c r="E24" s="35">
        <v>850</v>
      </c>
      <c r="F24" s="36">
        <f>'прил 5...'!G80</f>
        <v>17805.59</v>
      </c>
      <c r="G24" s="36">
        <f>'прил 5...'!H80</f>
        <v>0</v>
      </c>
      <c r="H24" s="36">
        <f>'прил 5...'!I80</f>
        <v>0</v>
      </c>
    </row>
    <row r="25" spans="1:8">
      <c r="A25" s="89" t="s">
        <v>282</v>
      </c>
      <c r="B25" s="161">
        <v>6640300000</v>
      </c>
      <c r="C25" s="42">
        <v>0</v>
      </c>
      <c r="D25" s="42">
        <v>0</v>
      </c>
      <c r="E25" s="43">
        <v>0</v>
      </c>
      <c r="F25" s="44">
        <f>F26</f>
        <v>47913.599999999999</v>
      </c>
      <c r="G25" s="44">
        <f>G26</f>
        <v>22523.85</v>
      </c>
      <c r="H25" s="44">
        <f>H26</f>
        <v>0</v>
      </c>
    </row>
    <row r="26" spans="1:8">
      <c r="A26" s="90" t="s">
        <v>272</v>
      </c>
      <c r="B26" s="80">
        <v>6640395310</v>
      </c>
      <c r="C26" s="34">
        <v>0</v>
      </c>
      <c r="D26" s="34">
        <v>0</v>
      </c>
      <c r="E26" s="35">
        <v>0</v>
      </c>
      <c r="F26" s="36">
        <f>F27</f>
        <v>47913.599999999999</v>
      </c>
      <c r="G26" s="36">
        <f t="shared" ref="G26:H28" si="3">G27</f>
        <v>22523.85</v>
      </c>
      <c r="H26" s="36">
        <f t="shared" si="3"/>
        <v>0</v>
      </c>
    </row>
    <row r="27" spans="1:8">
      <c r="A27" s="107" t="s">
        <v>377</v>
      </c>
      <c r="B27" s="80">
        <v>6640395310</v>
      </c>
      <c r="C27" s="34">
        <v>5</v>
      </c>
      <c r="D27" s="34">
        <v>0</v>
      </c>
      <c r="E27" s="35">
        <v>0</v>
      </c>
      <c r="F27" s="36">
        <f>F28</f>
        <v>47913.599999999999</v>
      </c>
      <c r="G27" s="36">
        <f t="shared" si="3"/>
        <v>22523.85</v>
      </c>
      <c r="H27" s="36">
        <f t="shared" si="3"/>
        <v>0</v>
      </c>
    </row>
    <row r="28" spans="1:8">
      <c r="A28" s="107" t="s">
        <v>171</v>
      </c>
      <c r="B28" s="80">
        <v>6640395310</v>
      </c>
      <c r="C28" s="34">
        <v>5</v>
      </c>
      <c r="D28" s="34">
        <v>3</v>
      </c>
      <c r="E28" s="35">
        <v>0</v>
      </c>
      <c r="F28" s="36">
        <f>F29</f>
        <v>47913.599999999999</v>
      </c>
      <c r="G28" s="36">
        <f t="shared" si="3"/>
        <v>22523.85</v>
      </c>
      <c r="H28" s="36">
        <f t="shared" si="3"/>
        <v>0</v>
      </c>
    </row>
    <row r="29" spans="1:8">
      <c r="A29" s="90" t="s">
        <v>66</v>
      </c>
      <c r="B29" s="80">
        <v>6640395310</v>
      </c>
      <c r="C29" s="34">
        <v>5</v>
      </c>
      <c r="D29" s="34">
        <v>3</v>
      </c>
      <c r="E29" s="35">
        <v>240</v>
      </c>
      <c r="F29" s="36">
        <f>'прил 5...'!G106</f>
        <v>47913.599999999999</v>
      </c>
      <c r="G29" s="36">
        <f>'прил 5...'!H106</f>
        <v>22523.85</v>
      </c>
      <c r="H29" s="36">
        <f>'прил 5...'!I106</f>
        <v>0</v>
      </c>
    </row>
    <row r="30" spans="1:8">
      <c r="A30" s="89" t="s">
        <v>270</v>
      </c>
      <c r="B30" s="161">
        <v>6640400000</v>
      </c>
      <c r="C30" s="42">
        <v>0</v>
      </c>
      <c r="D30" s="42">
        <v>0</v>
      </c>
      <c r="E30" s="43">
        <v>0</v>
      </c>
      <c r="F30" s="44">
        <f>F31+F35+F39</f>
        <v>1295073.7</v>
      </c>
      <c r="G30" s="44">
        <f>G31+G35+G39</f>
        <v>136000</v>
      </c>
      <c r="H30" s="44">
        <f>H31+H35+H39</f>
        <v>101317</v>
      </c>
    </row>
    <row r="31" spans="1:8" ht="22.5">
      <c r="A31" s="90" t="s">
        <v>271</v>
      </c>
      <c r="B31" s="80">
        <v>6640495220</v>
      </c>
      <c r="C31" s="34">
        <v>0</v>
      </c>
      <c r="D31" s="34">
        <v>0</v>
      </c>
      <c r="E31" s="35">
        <v>0</v>
      </c>
      <c r="F31" s="36">
        <f>F32</f>
        <v>449773.7</v>
      </c>
      <c r="G31" s="36">
        <f t="shared" ref="G31:H33" si="4">G32</f>
        <v>136000</v>
      </c>
      <c r="H31" s="36">
        <f t="shared" si="4"/>
        <v>101317</v>
      </c>
    </row>
    <row r="32" spans="1:8">
      <c r="A32" s="107" t="s">
        <v>53</v>
      </c>
      <c r="B32" s="80">
        <v>6640495220</v>
      </c>
      <c r="C32" s="34">
        <v>8</v>
      </c>
      <c r="D32" s="34">
        <v>0</v>
      </c>
      <c r="E32" s="35">
        <v>0</v>
      </c>
      <c r="F32" s="36">
        <f>F33</f>
        <v>449773.7</v>
      </c>
      <c r="G32" s="36">
        <f t="shared" si="4"/>
        <v>136000</v>
      </c>
      <c r="H32" s="36">
        <f t="shared" si="4"/>
        <v>101317</v>
      </c>
    </row>
    <row r="33" spans="1:9">
      <c r="A33" s="90" t="s">
        <v>54</v>
      </c>
      <c r="B33" s="80">
        <v>6640495220</v>
      </c>
      <c r="C33" s="34">
        <v>8</v>
      </c>
      <c r="D33" s="34">
        <v>1</v>
      </c>
      <c r="E33" s="35">
        <v>0</v>
      </c>
      <c r="F33" s="36">
        <f>F34</f>
        <v>449773.7</v>
      </c>
      <c r="G33" s="36">
        <f t="shared" si="4"/>
        <v>136000</v>
      </c>
      <c r="H33" s="36">
        <f t="shared" si="4"/>
        <v>101317</v>
      </c>
    </row>
    <row r="34" spans="1:9">
      <c r="A34" s="90" t="s">
        <v>66</v>
      </c>
      <c r="B34" s="80">
        <v>6640495220</v>
      </c>
      <c r="C34" s="34">
        <v>8</v>
      </c>
      <c r="D34" s="34">
        <v>1</v>
      </c>
      <c r="E34" s="35">
        <v>240</v>
      </c>
      <c r="F34" s="36">
        <f>'прил 5...'!G122</f>
        <v>449773.7</v>
      </c>
      <c r="G34" s="36">
        <f>'прил 5...'!H122</f>
        <v>136000</v>
      </c>
      <c r="H34" s="36">
        <f>'прил 5...'!I122</f>
        <v>101317</v>
      </c>
    </row>
    <row r="35" spans="1:9" ht="33.75">
      <c r="A35" s="90" t="s">
        <v>317</v>
      </c>
      <c r="B35" s="80" t="s">
        <v>370</v>
      </c>
      <c r="C35" s="34">
        <v>0</v>
      </c>
      <c r="D35" s="34">
        <v>0</v>
      </c>
      <c r="E35" s="35">
        <v>0</v>
      </c>
      <c r="F35" s="36">
        <f>F36</f>
        <v>649000</v>
      </c>
      <c r="G35" s="36">
        <f t="shared" ref="G35:H37" si="5">G36</f>
        <v>0</v>
      </c>
      <c r="H35" s="36">
        <f t="shared" si="5"/>
        <v>0</v>
      </c>
    </row>
    <row r="36" spans="1:9">
      <c r="A36" s="107" t="s">
        <v>53</v>
      </c>
      <c r="B36" s="80" t="s">
        <v>370</v>
      </c>
      <c r="C36" s="34">
        <v>8</v>
      </c>
      <c r="D36" s="34">
        <v>0</v>
      </c>
      <c r="E36" s="35">
        <v>0</v>
      </c>
      <c r="F36" s="36">
        <f>F37</f>
        <v>649000</v>
      </c>
      <c r="G36" s="36">
        <f t="shared" si="5"/>
        <v>0</v>
      </c>
      <c r="H36" s="36">
        <f t="shared" si="5"/>
        <v>0</v>
      </c>
    </row>
    <row r="37" spans="1:9">
      <c r="A37" s="90" t="s">
        <v>54</v>
      </c>
      <c r="B37" s="80" t="s">
        <v>370</v>
      </c>
      <c r="C37" s="34">
        <v>8</v>
      </c>
      <c r="D37" s="34">
        <v>1</v>
      </c>
      <c r="E37" s="35">
        <v>0</v>
      </c>
      <c r="F37" s="36">
        <f>F38</f>
        <v>649000</v>
      </c>
      <c r="G37" s="36">
        <f t="shared" si="5"/>
        <v>0</v>
      </c>
      <c r="H37" s="36">
        <f t="shared" si="5"/>
        <v>0</v>
      </c>
      <c r="I37" s="45"/>
    </row>
    <row r="38" spans="1:9">
      <c r="A38" s="90" t="s">
        <v>258</v>
      </c>
      <c r="B38" s="80" t="s">
        <v>370</v>
      </c>
      <c r="C38" s="34">
        <v>8</v>
      </c>
      <c r="D38" s="34">
        <v>1</v>
      </c>
      <c r="E38" s="35">
        <v>540</v>
      </c>
      <c r="F38" s="36">
        <f>'прил 5...'!G126</f>
        <v>649000</v>
      </c>
      <c r="G38" s="36">
        <f>'прил 5...'!H126</f>
        <v>0</v>
      </c>
      <c r="H38" s="36">
        <f>'прил 5...'!I126</f>
        <v>0</v>
      </c>
      <c r="I38" s="45"/>
    </row>
    <row r="39" spans="1:9" ht="22.5">
      <c r="A39" s="90" t="s">
        <v>318</v>
      </c>
      <c r="B39" s="80" t="s">
        <v>371</v>
      </c>
      <c r="C39" s="34">
        <v>0</v>
      </c>
      <c r="D39" s="34">
        <v>0</v>
      </c>
      <c r="E39" s="35">
        <v>0</v>
      </c>
      <c r="F39" s="36">
        <f>F40</f>
        <v>196300</v>
      </c>
      <c r="G39" s="36">
        <f t="shared" ref="G39:H41" si="6">G40</f>
        <v>0</v>
      </c>
      <c r="H39" s="36">
        <f t="shared" si="6"/>
        <v>0</v>
      </c>
      <c r="I39" s="45"/>
    </row>
    <row r="40" spans="1:9">
      <c r="A40" s="107" t="s">
        <v>53</v>
      </c>
      <c r="B40" s="80" t="s">
        <v>371</v>
      </c>
      <c r="C40" s="34">
        <v>8</v>
      </c>
      <c r="D40" s="34">
        <v>0</v>
      </c>
      <c r="E40" s="35">
        <v>0</v>
      </c>
      <c r="F40" s="36">
        <f>F41</f>
        <v>196300</v>
      </c>
      <c r="G40" s="36">
        <f t="shared" si="6"/>
        <v>0</v>
      </c>
      <c r="H40" s="36">
        <f t="shared" si="6"/>
        <v>0</v>
      </c>
    </row>
    <row r="41" spans="1:9">
      <c r="A41" s="90" t="s">
        <v>54</v>
      </c>
      <c r="B41" s="80" t="s">
        <v>371</v>
      </c>
      <c r="C41" s="34">
        <v>8</v>
      </c>
      <c r="D41" s="34">
        <v>1</v>
      </c>
      <c r="E41" s="35">
        <v>0</v>
      </c>
      <c r="F41" s="36">
        <f>F42</f>
        <v>196300</v>
      </c>
      <c r="G41" s="36">
        <f t="shared" si="6"/>
        <v>0</v>
      </c>
      <c r="H41" s="36">
        <f t="shared" si="6"/>
        <v>0</v>
      </c>
    </row>
    <row r="42" spans="1:9">
      <c r="A42" s="90" t="s">
        <v>258</v>
      </c>
      <c r="B42" s="80" t="s">
        <v>371</v>
      </c>
      <c r="C42" s="34">
        <v>8</v>
      </c>
      <c r="D42" s="34">
        <v>1</v>
      </c>
      <c r="E42" s="35">
        <v>540</v>
      </c>
      <c r="F42" s="36">
        <f>'прил 5...'!G128</f>
        <v>196300</v>
      </c>
      <c r="G42" s="36">
        <f>'прил 5...'!H128</f>
        <v>0</v>
      </c>
      <c r="H42" s="36">
        <f>'прил 5...'!I128</f>
        <v>0</v>
      </c>
    </row>
    <row r="43" spans="1:9">
      <c r="A43" s="89" t="s">
        <v>267</v>
      </c>
      <c r="B43" s="161">
        <v>6640500000</v>
      </c>
      <c r="C43" s="42">
        <v>0</v>
      </c>
      <c r="D43" s="42">
        <v>0</v>
      </c>
      <c r="E43" s="43">
        <v>0</v>
      </c>
      <c r="F43" s="44">
        <f>F44+F48+F54+F58+F63+F67+F71+F89</f>
        <v>2442977.58</v>
      </c>
      <c r="G43" s="44">
        <f>G44+G48+G54+G58+G63+G67+G71+G89</f>
        <v>2090491.41</v>
      </c>
      <c r="H43" s="44">
        <f>H44+H48+H54+H58+H63+H67+H71+H89</f>
        <v>2157654.1100000003</v>
      </c>
    </row>
    <row r="44" spans="1:9">
      <c r="A44" s="90" t="s">
        <v>62</v>
      </c>
      <c r="B44" s="80">
        <v>6640510010</v>
      </c>
      <c r="C44" s="34">
        <v>0</v>
      </c>
      <c r="D44" s="34">
        <v>0</v>
      </c>
      <c r="E44" s="35">
        <v>0</v>
      </c>
      <c r="F44" s="36">
        <f>F45</f>
        <v>756693.4800000001</v>
      </c>
      <c r="G44" s="36">
        <f t="shared" ref="G44:H46" si="7">G45</f>
        <v>780000</v>
      </c>
      <c r="H44" s="36">
        <f t="shared" si="7"/>
        <v>800000</v>
      </c>
    </row>
    <row r="45" spans="1:9">
      <c r="A45" s="107" t="s">
        <v>43</v>
      </c>
      <c r="B45" s="80">
        <v>6640510010</v>
      </c>
      <c r="C45" s="34">
        <v>1</v>
      </c>
      <c r="D45" s="34">
        <v>0</v>
      </c>
      <c r="E45" s="35">
        <v>0</v>
      </c>
      <c r="F45" s="36">
        <f>F46</f>
        <v>756693.4800000001</v>
      </c>
      <c r="G45" s="36">
        <f t="shared" si="7"/>
        <v>780000</v>
      </c>
      <c r="H45" s="36">
        <f t="shared" si="7"/>
        <v>800000</v>
      </c>
    </row>
    <row r="46" spans="1:9" ht="22.5">
      <c r="A46" s="90" t="s">
        <v>44</v>
      </c>
      <c r="B46" s="80">
        <v>6640510010</v>
      </c>
      <c r="C46" s="34">
        <v>1</v>
      </c>
      <c r="D46" s="34">
        <v>2</v>
      </c>
      <c r="E46" s="35">
        <v>0</v>
      </c>
      <c r="F46" s="36">
        <f>F47</f>
        <v>756693.4800000001</v>
      </c>
      <c r="G46" s="36">
        <f t="shared" si="7"/>
        <v>780000</v>
      </c>
      <c r="H46" s="36">
        <f t="shared" si="7"/>
        <v>800000</v>
      </c>
    </row>
    <row r="47" spans="1:9">
      <c r="A47" s="90" t="s">
        <v>63</v>
      </c>
      <c r="B47" s="80">
        <v>6640510010</v>
      </c>
      <c r="C47" s="34">
        <v>1</v>
      </c>
      <c r="D47" s="34">
        <v>2</v>
      </c>
      <c r="E47" s="35">
        <v>120</v>
      </c>
      <c r="F47" s="36">
        <f>'прил 5...'!G16</f>
        <v>756693.4800000001</v>
      </c>
      <c r="G47" s="36">
        <f>'прил 5...'!H16</f>
        <v>780000</v>
      </c>
      <c r="H47" s="36">
        <f>'прил 5...'!I16</f>
        <v>800000</v>
      </c>
    </row>
    <row r="48" spans="1:9">
      <c r="A48" s="90" t="s">
        <v>292</v>
      </c>
      <c r="B48" s="80">
        <v>6640510020</v>
      </c>
      <c r="C48" s="34">
        <v>0</v>
      </c>
      <c r="D48" s="34">
        <v>0</v>
      </c>
      <c r="E48" s="35">
        <v>0</v>
      </c>
      <c r="F48" s="36">
        <f t="shared" ref="F48:H49" si="8">F49</f>
        <v>1427866.98</v>
      </c>
      <c r="G48" s="36">
        <f t="shared" si="8"/>
        <v>1046294.15</v>
      </c>
      <c r="H48" s="36">
        <f t="shared" si="8"/>
        <v>1086276</v>
      </c>
    </row>
    <row r="49" spans="1:8">
      <c r="A49" s="107" t="s">
        <v>43</v>
      </c>
      <c r="B49" s="80">
        <v>6640510020</v>
      </c>
      <c r="C49" s="34">
        <v>1</v>
      </c>
      <c r="D49" s="34">
        <v>0</v>
      </c>
      <c r="E49" s="35">
        <v>0</v>
      </c>
      <c r="F49" s="36">
        <f t="shared" si="8"/>
        <v>1427866.98</v>
      </c>
      <c r="G49" s="36">
        <f t="shared" si="8"/>
        <v>1046294.15</v>
      </c>
      <c r="H49" s="36">
        <f t="shared" si="8"/>
        <v>1086276</v>
      </c>
    </row>
    <row r="50" spans="1:8" ht="22.5">
      <c r="A50" s="90" t="s">
        <v>47</v>
      </c>
      <c r="B50" s="80">
        <v>6640510020</v>
      </c>
      <c r="C50" s="34">
        <v>1</v>
      </c>
      <c r="D50" s="34">
        <v>4</v>
      </c>
      <c r="E50" s="35">
        <v>0</v>
      </c>
      <c r="F50" s="36">
        <f>F51+F52+F53</f>
        <v>1427866.98</v>
      </c>
      <c r="G50" s="36">
        <f>G51+G52+G53</f>
        <v>1046294.15</v>
      </c>
      <c r="H50" s="36">
        <f>H51+H52+H53</f>
        <v>1086276</v>
      </c>
    </row>
    <row r="51" spans="1:8">
      <c r="A51" s="90" t="s">
        <v>63</v>
      </c>
      <c r="B51" s="80">
        <v>6640510020</v>
      </c>
      <c r="C51" s="34">
        <v>1</v>
      </c>
      <c r="D51" s="34">
        <v>4</v>
      </c>
      <c r="E51" s="35" t="s">
        <v>64</v>
      </c>
      <c r="F51" s="36">
        <f>'прил 5...'!G24</f>
        <v>938848.82</v>
      </c>
      <c r="G51" s="36">
        <f>'прил 5...'!H24</f>
        <v>1045294.15</v>
      </c>
      <c r="H51" s="36">
        <f>'прил 5...'!I24</f>
        <v>1045294.15</v>
      </c>
    </row>
    <row r="52" spans="1:8">
      <c r="A52" s="90" t="s">
        <v>66</v>
      </c>
      <c r="B52" s="80">
        <v>6640510020</v>
      </c>
      <c r="C52" s="34">
        <v>1</v>
      </c>
      <c r="D52" s="34">
        <v>4</v>
      </c>
      <c r="E52" s="35" t="s">
        <v>65</v>
      </c>
      <c r="F52" s="36">
        <f>'прил 5...'!G27</f>
        <v>485615.55</v>
      </c>
      <c r="G52" s="36">
        <f>'прил 5...'!H27</f>
        <v>1000</v>
      </c>
      <c r="H52" s="36">
        <f>'прил 5...'!I27</f>
        <v>40981.85</v>
      </c>
    </row>
    <row r="53" spans="1:8">
      <c r="A53" s="90" t="s">
        <v>172</v>
      </c>
      <c r="B53" s="80">
        <v>6640510020</v>
      </c>
      <c r="C53" s="34">
        <v>1</v>
      </c>
      <c r="D53" s="34">
        <v>4</v>
      </c>
      <c r="E53" s="35">
        <v>850</v>
      </c>
      <c r="F53" s="36">
        <f>'прил 5...'!G30</f>
        <v>3402.61</v>
      </c>
      <c r="G53" s="36">
        <f>'прил 5...'!H30</f>
        <v>0</v>
      </c>
      <c r="H53" s="36">
        <f>'прил 5...'!I30</f>
        <v>0</v>
      </c>
    </row>
    <row r="54" spans="1:8">
      <c r="A54" s="89" t="s">
        <v>378</v>
      </c>
      <c r="B54" s="161">
        <v>6640510020</v>
      </c>
      <c r="C54" s="42">
        <v>0</v>
      </c>
      <c r="D54" s="42">
        <v>0</v>
      </c>
      <c r="E54" s="43">
        <v>0</v>
      </c>
      <c r="F54" s="44">
        <f t="shared" ref="F54:H56" si="9">F55</f>
        <v>6400</v>
      </c>
      <c r="G54" s="44">
        <f t="shared" si="9"/>
        <v>0</v>
      </c>
      <c r="H54" s="44">
        <f t="shared" si="9"/>
        <v>0</v>
      </c>
    </row>
    <row r="55" spans="1:8">
      <c r="A55" s="90" t="s">
        <v>356</v>
      </c>
      <c r="B55" s="80">
        <v>6640510020</v>
      </c>
      <c r="C55" s="34">
        <v>7</v>
      </c>
      <c r="D55" s="34">
        <v>0</v>
      </c>
      <c r="E55" s="35">
        <v>0</v>
      </c>
      <c r="F55" s="36">
        <f t="shared" si="9"/>
        <v>6400</v>
      </c>
      <c r="G55" s="36">
        <f t="shared" si="9"/>
        <v>0</v>
      </c>
      <c r="H55" s="36">
        <f t="shared" si="9"/>
        <v>0</v>
      </c>
    </row>
    <row r="56" spans="1:8">
      <c r="A56" s="90" t="s">
        <v>292</v>
      </c>
      <c r="B56" s="80">
        <v>6640510020</v>
      </c>
      <c r="C56" s="34">
        <v>7</v>
      </c>
      <c r="D56" s="34">
        <v>5</v>
      </c>
      <c r="E56" s="35">
        <v>0</v>
      </c>
      <c r="F56" s="36">
        <f t="shared" si="9"/>
        <v>6400</v>
      </c>
      <c r="G56" s="36">
        <f t="shared" si="9"/>
        <v>0</v>
      </c>
      <c r="H56" s="36">
        <f t="shared" si="9"/>
        <v>0</v>
      </c>
    </row>
    <row r="57" spans="1:8">
      <c r="A57" s="90" t="s">
        <v>66</v>
      </c>
      <c r="B57" s="80">
        <v>6640510020</v>
      </c>
      <c r="C57" s="34">
        <v>7</v>
      </c>
      <c r="D57" s="34">
        <v>5</v>
      </c>
      <c r="E57" s="35">
        <v>240</v>
      </c>
      <c r="F57" s="36">
        <f>'прил 5...'!G114</f>
        <v>6400</v>
      </c>
      <c r="G57" s="36">
        <f>'прил 5...'!H114</f>
        <v>0</v>
      </c>
      <c r="H57" s="36">
        <f>'прил 5...'!I114</f>
        <v>0</v>
      </c>
    </row>
    <row r="58" spans="1:8" ht="22.5">
      <c r="A58" s="89" t="s">
        <v>293</v>
      </c>
      <c r="B58" s="161">
        <v>6640551180</v>
      </c>
      <c r="C58" s="42">
        <v>0</v>
      </c>
      <c r="D58" s="42">
        <v>0</v>
      </c>
      <c r="E58" s="43">
        <v>0</v>
      </c>
      <c r="F58" s="44">
        <f t="shared" ref="F58:H59" si="10">F59</f>
        <v>184112.14</v>
      </c>
      <c r="G58" s="44">
        <f t="shared" si="10"/>
        <v>199990.26</v>
      </c>
      <c r="H58" s="44">
        <f t="shared" si="10"/>
        <v>207171.11000000002</v>
      </c>
    </row>
    <row r="59" spans="1:8">
      <c r="A59" s="107" t="s">
        <v>48</v>
      </c>
      <c r="B59" s="80">
        <v>6640551180</v>
      </c>
      <c r="C59" s="34">
        <v>2</v>
      </c>
      <c r="D59" s="34">
        <v>0</v>
      </c>
      <c r="E59" s="35">
        <v>0</v>
      </c>
      <c r="F59" s="36">
        <f t="shared" si="10"/>
        <v>184112.14</v>
      </c>
      <c r="G59" s="36">
        <f t="shared" si="10"/>
        <v>199990.26</v>
      </c>
      <c r="H59" s="36">
        <f t="shared" si="10"/>
        <v>207171.11000000002</v>
      </c>
    </row>
    <row r="60" spans="1:8">
      <c r="A60" s="90" t="s">
        <v>49</v>
      </c>
      <c r="B60" s="80">
        <v>6640551180</v>
      </c>
      <c r="C60" s="34">
        <v>2</v>
      </c>
      <c r="D60" s="34">
        <v>3</v>
      </c>
      <c r="E60" s="35">
        <v>0</v>
      </c>
      <c r="F60" s="36">
        <f>F61+F62</f>
        <v>184112.14</v>
      </c>
      <c r="G60" s="36">
        <f>G61+G62</f>
        <v>199990.26</v>
      </c>
      <c r="H60" s="36">
        <f>H61+H62</f>
        <v>207171.11000000002</v>
      </c>
    </row>
    <row r="61" spans="1:8">
      <c r="A61" s="90" t="s">
        <v>63</v>
      </c>
      <c r="B61" s="80">
        <v>6640551180</v>
      </c>
      <c r="C61" s="34">
        <v>2</v>
      </c>
      <c r="D61" s="34">
        <v>3</v>
      </c>
      <c r="E61" s="35">
        <v>120</v>
      </c>
      <c r="F61" s="36">
        <f>'прил 5...'!G53</f>
        <v>166613.81</v>
      </c>
      <c r="G61" s="36">
        <f>'прил 5...'!H53</f>
        <v>199990.26</v>
      </c>
      <c r="H61" s="36">
        <f>'прил 5...'!I53</f>
        <v>207171.11000000002</v>
      </c>
    </row>
    <row r="62" spans="1:8">
      <c r="A62" s="90" t="s">
        <v>66</v>
      </c>
      <c r="B62" s="80">
        <v>6640551180</v>
      </c>
      <c r="C62" s="34">
        <v>2</v>
      </c>
      <c r="D62" s="34">
        <v>3</v>
      </c>
      <c r="E62" s="35">
        <v>240</v>
      </c>
      <c r="F62" s="36">
        <f>'прил 5...'!G58</f>
        <v>17498.330000000002</v>
      </c>
      <c r="G62" s="36">
        <f>'прил 5...'!H58</f>
        <v>0</v>
      </c>
      <c r="H62" s="36">
        <f>'прил 5...'!I58</f>
        <v>0</v>
      </c>
    </row>
    <row r="63" spans="1:8" ht="33.75">
      <c r="A63" s="89" t="s">
        <v>312</v>
      </c>
      <c r="B63" s="161" t="s">
        <v>314</v>
      </c>
      <c r="C63" s="42">
        <v>0</v>
      </c>
      <c r="D63" s="42">
        <v>0</v>
      </c>
      <c r="E63" s="43">
        <v>0</v>
      </c>
      <c r="F63" s="44">
        <f>F64</f>
        <v>23000</v>
      </c>
      <c r="G63" s="44">
        <f t="shared" ref="G63:H65" si="11">G64</f>
        <v>23000</v>
      </c>
      <c r="H63" s="44">
        <f t="shared" si="11"/>
        <v>23000</v>
      </c>
    </row>
    <row r="64" spans="1:8">
      <c r="A64" s="107" t="s">
        <v>43</v>
      </c>
      <c r="B64" s="80" t="s">
        <v>314</v>
      </c>
      <c r="C64" s="34">
        <v>1</v>
      </c>
      <c r="D64" s="34">
        <v>0</v>
      </c>
      <c r="E64" s="35">
        <v>0</v>
      </c>
      <c r="F64" s="36">
        <f>F65</f>
        <v>23000</v>
      </c>
      <c r="G64" s="36">
        <f t="shared" si="11"/>
        <v>23000</v>
      </c>
      <c r="H64" s="36">
        <f t="shared" si="11"/>
        <v>23000</v>
      </c>
    </row>
    <row r="65" spans="1:8" ht="22.5">
      <c r="A65" s="90" t="s">
        <v>47</v>
      </c>
      <c r="B65" s="80" t="s">
        <v>314</v>
      </c>
      <c r="C65" s="34">
        <v>1</v>
      </c>
      <c r="D65" s="34">
        <v>4</v>
      </c>
      <c r="E65" s="35">
        <v>0</v>
      </c>
      <c r="F65" s="36">
        <f>F66</f>
        <v>23000</v>
      </c>
      <c r="G65" s="36">
        <f t="shared" si="11"/>
        <v>23000</v>
      </c>
      <c r="H65" s="36">
        <f t="shared" si="11"/>
        <v>23000</v>
      </c>
    </row>
    <row r="66" spans="1:8">
      <c r="A66" s="90" t="s">
        <v>40</v>
      </c>
      <c r="B66" s="80" t="s">
        <v>314</v>
      </c>
      <c r="C66" s="34">
        <v>1</v>
      </c>
      <c r="D66" s="34">
        <v>4</v>
      </c>
      <c r="E66" s="35">
        <v>540</v>
      </c>
      <c r="F66" s="36">
        <f>'прил 5...'!G32</f>
        <v>23000</v>
      </c>
      <c r="G66" s="36">
        <f>'прил 5...'!H32</f>
        <v>23000</v>
      </c>
      <c r="H66" s="36">
        <f>'прил 5...'!I32</f>
        <v>23000</v>
      </c>
    </row>
    <row r="67" spans="1:8" ht="33.75">
      <c r="A67" s="89" t="s">
        <v>319</v>
      </c>
      <c r="B67" s="161" t="s">
        <v>320</v>
      </c>
      <c r="C67" s="42">
        <v>0</v>
      </c>
      <c r="D67" s="42">
        <v>0</v>
      </c>
      <c r="E67" s="43">
        <v>0</v>
      </c>
      <c r="F67" s="44">
        <f>F68</f>
        <v>16057</v>
      </c>
      <c r="G67" s="44">
        <f t="shared" ref="G67:H69" si="12">G68</f>
        <v>16057</v>
      </c>
      <c r="H67" s="44">
        <f t="shared" si="12"/>
        <v>16057</v>
      </c>
    </row>
    <row r="68" spans="1:8">
      <c r="A68" s="107" t="s">
        <v>43</v>
      </c>
      <c r="B68" s="80" t="s">
        <v>320</v>
      </c>
      <c r="C68" s="34">
        <v>1</v>
      </c>
      <c r="D68" s="34">
        <v>0</v>
      </c>
      <c r="E68" s="35">
        <v>0</v>
      </c>
      <c r="F68" s="36">
        <f>F69</f>
        <v>16057</v>
      </c>
      <c r="G68" s="36">
        <f t="shared" si="12"/>
        <v>16057</v>
      </c>
      <c r="H68" s="36">
        <f t="shared" si="12"/>
        <v>16057</v>
      </c>
    </row>
    <row r="69" spans="1:8" ht="22.5">
      <c r="A69" s="46" t="s">
        <v>178</v>
      </c>
      <c r="B69" s="80" t="s">
        <v>320</v>
      </c>
      <c r="C69" s="34">
        <v>1</v>
      </c>
      <c r="D69" s="34">
        <v>6</v>
      </c>
      <c r="E69" s="35">
        <v>0</v>
      </c>
      <c r="F69" s="36">
        <f>F70</f>
        <v>16057</v>
      </c>
      <c r="G69" s="36">
        <f t="shared" si="12"/>
        <v>16057</v>
      </c>
      <c r="H69" s="36">
        <f t="shared" si="12"/>
        <v>16057</v>
      </c>
    </row>
    <row r="70" spans="1:8">
      <c r="A70" s="90" t="s">
        <v>40</v>
      </c>
      <c r="B70" s="80" t="s">
        <v>320</v>
      </c>
      <c r="C70" s="34">
        <v>1</v>
      </c>
      <c r="D70" s="34">
        <v>6</v>
      </c>
      <c r="E70" s="35">
        <v>540</v>
      </c>
      <c r="F70" s="36">
        <f>'прил 5...'!G40</f>
        <v>16057</v>
      </c>
      <c r="G70" s="36">
        <f>'прил 5...'!H40</f>
        <v>16057</v>
      </c>
      <c r="H70" s="36">
        <f>'прил 5...'!I40</f>
        <v>16057</v>
      </c>
    </row>
    <row r="71" spans="1:8" ht="45">
      <c r="A71" s="89" t="s">
        <v>313</v>
      </c>
      <c r="B71" s="161" t="s">
        <v>315</v>
      </c>
      <c r="C71" s="42">
        <v>0</v>
      </c>
      <c r="D71" s="42">
        <v>0</v>
      </c>
      <c r="E71" s="43">
        <v>0</v>
      </c>
      <c r="F71" s="44">
        <f>F72</f>
        <v>25150</v>
      </c>
      <c r="G71" s="44">
        <f t="shared" ref="G71:H73" si="13">G72</f>
        <v>25150</v>
      </c>
      <c r="H71" s="44">
        <f t="shared" si="13"/>
        <v>25150</v>
      </c>
    </row>
    <row r="72" spans="1:8">
      <c r="A72" s="107" t="s">
        <v>43</v>
      </c>
      <c r="B72" s="80" t="s">
        <v>315</v>
      </c>
      <c r="C72" s="34">
        <v>1</v>
      </c>
      <c r="D72" s="34">
        <v>0</v>
      </c>
      <c r="E72" s="35">
        <v>0</v>
      </c>
      <c r="F72" s="36">
        <f>F73</f>
        <v>25150</v>
      </c>
      <c r="G72" s="36">
        <f t="shared" si="13"/>
        <v>25150</v>
      </c>
      <c r="H72" s="36">
        <f t="shared" si="13"/>
        <v>25150</v>
      </c>
    </row>
    <row r="73" spans="1:8" ht="22.5">
      <c r="A73" s="90" t="s">
        <v>47</v>
      </c>
      <c r="B73" s="80" t="s">
        <v>315</v>
      </c>
      <c r="C73" s="34">
        <v>1</v>
      </c>
      <c r="D73" s="34">
        <v>4</v>
      </c>
      <c r="E73" s="35">
        <v>0</v>
      </c>
      <c r="F73" s="36">
        <f>F74</f>
        <v>25150</v>
      </c>
      <c r="G73" s="36">
        <f t="shared" si="13"/>
        <v>25150</v>
      </c>
      <c r="H73" s="36">
        <f t="shared" si="13"/>
        <v>25150</v>
      </c>
    </row>
    <row r="74" spans="1:8">
      <c r="A74" s="90" t="s">
        <v>40</v>
      </c>
      <c r="B74" s="80" t="s">
        <v>315</v>
      </c>
      <c r="C74" s="34">
        <v>1</v>
      </c>
      <c r="D74" s="34">
        <v>4</v>
      </c>
      <c r="E74" s="35">
        <v>540</v>
      </c>
      <c r="F74" s="36">
        <f>'прил 5...'!G34</f>
        <v>25150</v>
      </c>
      <c r="G74" s="36">
        <f>'прил 5...'!H34</f>
        <v>25150</v>
      </c>
      <c r="H74" s="36">
        <f>'прил 5...'!I34</f>
        <v>25150</v>
      </c>
    </row>
    <row r="75" spans="1:8">
      <c r="A75" s="89" t="s">
        <v>350</v>
      </c>
      <c r="B75" s="161">
        <v>6640600000</v>
      </c>
      <c r="C75" s="42">
        <v>0</v>
      </c>
      <c r="D75" s="42">
        <v>0</v>
      </c>
      <c r="E75" s="43">
        <v>0</v>
      </c>
      <c r="F75" s="44">
        <f t="shared" ref="F75:H78" si="14">F76</f>
        <v>784562.45</v>
      </c>
      <c r="G75" s="44">
        <f t="shared" si="14"/>
        <v>0</v>
      </c>
      <c r="H75" s="44">
        <f t="shared" si="14"/>
        <v>0</v>
      </c>
    </row>
    <row r="76" spans="1:8">
      <c r="A76" s="90" t="s">
        <v>377</v>
      </c>
      <c r="B76" s="80">
        <v>6640690120</v>
      </c>
      <c r="C76" s="34">
        <v>0</v>
      </c>
      <c r="D76" s="34">
        <v>0</v>
      </c>
      <c r="E76" s="35">
        <v>0</v>
      </c>
      <c r="F76" s="36">
        <f t="shared" si="14"/>
        <v>784562.45</v>
      </c>
      <c r="G76" s="36">
        <f t="shared" si="14"/>
        <v>0</v>
      </c>
      <c r="H76" s="36">
        <f t="shared" si="14"/>
        <v>0</v>
      </c>
    </row>
    <row r="77" spans="1:8">
      <c r="A77" s="90" t="s">
        <v>349</v>
      </c>
      <c r="B77" s="80">
        <v>6640690120</v>
      </c>
      <c r="C77" s="34">
        <v>5</v>
      </c>
      <c r="D77" s="34">
        <v>0</v>
      </c>
      <c r="E77" s="35">
        <v>0</v>
      </c>
      <c r="F77" s="36">
        <f t="shared" si="14"/>
        <v>784562.45</v>
      </c>
      <c r="G77" s="36">
        <f t="shared" si="14"/>
        <v>0</v>
      </c>
      <c r="H77" s="36">
        <f t="shared" si="14"/>
        <v>0</v>
      </c>
    </row>
    <row r="78" spans="1:8">
      <c r="A78" s="158" t="s">
        <v>351</v>
      </c>
      <c r="B78" s="80">
        <v>6640690120</v>
      </c>
      <c r="C78" s="34">
        <v>5</v>
      </c>
      <c r="D78" s="34">
        <v>2</v>
      </c>
      <c r="E78" s="35">
        <v>0</v>
      </c>
      <c r="F78" s="36">
        <f t="shared" si="14"/>
        <v>784562.45</v>
      </c>
      <c r="G78" s="36">
        <f t="shared" si="14"/>
        <v>0</v>
      </c>
      <c r="H78" s="36">
        <f t="shared" si="14"/>
        <v>0</v>
      </c>
    </row>
    <row r="79" spans="1:8">
      <c r="A79" s="90" t="s">
        <v>66</v>
      </c>
      <c r="B79" s="80">
        <v>6640690120</v>
      </c>
      <c r="C79" s="34">
        <v>5</v>
      </c>
      <c r="D79" s="34">
        <v>2</v>
      </c>
      <c r="E79" s="35">
        <v>240</v>
      </c>
      <c r="F79" s="36">
        <f>'прил 5...'!G98</f>
        <v>784562.45</v>
      </c>
      <c r="G79" s="36">
        <f>'прил 5...'!H98</f>
        <v>0</v>
      </c>
      <c r="H79" s="36">
        <f>'прил 5...'!I98</f>
        <v>0</v>
      </c>
    </row>
    <row r="80" spans="1:8">
      <c r="A80" s="169" t="s">
        <v>52</v>
      </c>
      <c r="B80" s="161" t="s">
        <v>368</v>
      </c>
      <c r="C80" s="42">
        <v>0</v>
      </c>
      <c r="D80" s="42">
        <v>0</v>
      </c>
      <c r="E80" s="43">
        <v>0</v>
      </c>
      <c r="F80" s="44">
        <f>F81+F85</f>
        <v>1876353.55</v>
      </c>
      <c r="G80" s="44">
        <f>G81+G85</f>
        <v>0</v>
      </c>
      <c r="H80" s="44">
        <f>H81+H85</f>
        <v>0</v>
      </c>
    </row>
    <row r="81" spans="1:9">
      <c r="A81" s="166" t="s">
        <v>363</v>
      </c>
      <c r="B81" s="80" t="s">
        <v>369</v>
      </c>
      <c r="C81" s="34">
        <v>0</v>
      </c>
      <c r="D81" s="34">
        <v>0</v>
      </c>
      <c r="E81" s="35">
        <v>0</v>
      </c>
      <c r="F81" s="36">
        <f>F82</f>
        <v>449437.55</v>
      </c>
      <c r="G81" s="36">
        <f t="shared" ref="G81:H83" si="15">G82</f>
        <v>0</v>
      </c>
      <c r="H81" s="36">
        <f t="shared" si="15"/>
        <v>0</v>
      </c>
    </row>
    <row r="82" spans="1:9" ht="22.5">
      <c r="A82" s="170" t="s">
        <v>364</v>
      </c>
      <c r="B82" s="80" t="s">
        <v>369</v>
      </c>
      <c r="C82" s="34">
        <v>4</v>
      </c>
      <c r="D82" s="34">
        <v>0</v>
      </c>
      <c r="E82" s="35">
        <v>0</v>
      </c>
      <c r="F82" s="36">
        <f>F83</f>
        <v>449437.55</v>
      </c>
      <c r="G82" s="36">
        <f t="shared" si="15"/>
        <v>0</v>
      </c>
      <c r="H82" s="36">
        <f t="shared" si="15"/>
        <v>0</v>
      </c>
    </row>
    <row r="83" spans="1:9">
      <c r="A83" s="107" t="s">
        <v>365</v>
      </c>
      <c r="B83" s="80" t="s">
        <v>369</v>
      </c>
      <c r="C83" s="34">
        <v>4</v>
      </c>
      <c r="D83" s="34">
        <v>9</v>
      </c>
      <c r="E83" s="35">
        <v>0</v>
      </c>
      <c r="F83" s="36">
        <f>F84</f>
        <v>449437.55</v>
      </c>
      <c r="G83" s="36">
        <f t="shared" si="15"/>
        <v>0</v>
      </c>
      <c r="H83" s="36">
        <f t="shared" si="15"/>
        <v>0</v>
      </c>
    </row>
    <row r="84" spans="1:9">
      <c r="A84" s="90" t="s">
        <v>66</v>
      </c>
      <c r="B84" s="80" t="s">
        <v>369</v>
      </c>
      <c r="C84" s="34">
        <v>4</v>
      </c>
      <c r="D84" s="34">
        <v>9</v>
      </c>
      <c r="E84" s="35">
        <v>240</v>
      </c>
      <c r="F84" s="36">
        <f>'прил 5...'!G86</f>
        <v>449437.55</v>
      </c>
      <c r="G84" s="36">
        <f>'прил 5...'!H86</f>
        <v>0</v>
      </c>
      <c r="H84" s="36">
        <f>'прил 5...'!I86</f>
        <v>0</v>
      </c>
    </row>
    <row r="85" spans="1:9">
      <c r="A85" s="168" t="s">
        <v>363</v>
      </c>
      <c r="B85" s="80" t="s">
        <v>367</v>
      </c>
      <c r="C85" s="34">
        <v>0</v>
      </c>
      <c r="D85" s="34">
        <v>0</v>
      </c>
      <c r="E85" s="35">
        <v>0</v>
      </c>
      <c r="F85" s="36">
        <f>F86</f>
        <v>1426916</v>
      </c>
      <c r="G85" s="36">
        <f t="shared" ref="G85:H87" si="16">G86</f>
        <v>0</v>
      </c>
      <c r="H85" s="36">
        <f t="shared" si="16"/>
        <v>0</v>
      </c>
    </row>
    <row r="86" spans="1:9" ht="22.5">
      <c r="A86" s="170" t="s">
        <v>364</v>
      </c>
      <c r="B86" s="80" t="s">
        <v>367</v>
      </c>
      <c r="C86" s="34">
        <v>4</v>
      </c>
      <c r="D86" s="34">
        <v>0</v>
      </c>
      <c r="E86" s="35">
        <v>0</v>
      </c>
      <c r="F86" s="36">
        <f>F87</f>
        <v>1426916</v>
      </c>
      <c r="G86" s="36">
        <f t="shared" si="16"/>
        <v>0</v>
      </c>
      <c r="H86" s="36">
        <f t="shared" si="16"/>
        <v>0</v>
      </c>
    </row>
    <row r="87" spans="1:9">
      <c r="A87" s="107" t="s">
        <v>366</v>
      </c>
      <c r="B87" s="80" t="s">
        <v>367</v>
      </c>
      <c r="C87" s="34">
        <v>4</v>
      </c>
      <c r="D87" s="34">
        <v>9</v>
      </c>
      <c r="E87" s="35">
        <v>0</v>
      </c>
      <c r="F87" s="36">
        <f>F88</f>
        <v>1426916</v>
      </c>
      <c r="G87" s="36">
        <f t="shared" si="16"/>
        <v>0</v>
      </c>
      <c r="H87" s="36">
        <f t="shared" si="16"/>
        <v>0</v>
      </c>
    </row>
    <row r="88" spans="1:9">
      <c r="A88" s="90" t="s">
        <v>66</v>
      </c>
      <c r="B88" s="80" t="s">
        <v>367</v>
      </c>
      <c r="C88" s="34">
        <v>4</v>
      </c>
      <c r="D88" s="34">
        <v>9</v>
      </c>
      <c r="E88" s="35">
        <v>240</v>
      </c>
      <c r="F88" s="36">
        <f>'прил 5...'!G90</f>
        <v>1426916</v>
      </c>
      <c r="G88" s="36">
        <f>'прил 5...'!H90</f>
        <v>0</v>
      </c>
      <c r="H88" s="36">
        <f>'прил 5...'!I90</f>
        <v>0</v>
      </c>
    </row>
    <row r="89" spans="1:9">
      <c r="A89" s="169" t="s">
        <v>357</v>
      </c>
      <c r="B89" s="161">
        <v>7700000000</v>
      </c>
      <c r="C89" s="42">
        <v>0</v>
      </c>
      <c r="D89" s="42">
        <v>0</v>
      </c>
      <c r="E89" s="43">
        <v>0</v>
      </c>
      <c r="F89" s="44">
        <f t="shared" ref="F89:H91" si="17">F90</f>
        <v>3697.98</v>
      </c>
      <c r="G89" s="44">
        <f t="shared" si="17"/>
        <v>0</v>
      </c>
      <c r="H89" s="44">
        <f t="shared" si="17"/>
        <v>0</v>
      </c>
    </row>
    <row r="90" spans="1:9">
      <c r="A90" s="167" t="s">
        <v>358</v>
      </c>
      <c r="B90" s="80">
        <v>7700000000</v>
      </c>
      <c r="C90" s="34">
        <v>1</v>
      </c>
      <c r="D90" s="34">
        <v>7</v>
      </c>
      <c r="E90" s="35">
        <v>0</v>
      </c>
      <c r="F90" s="36">
        <f t="shared" si="17"/>
        <v>3697.98</v>
      </c>
      <c r="G90" s="36">
        <f t="shared" si="17"/>
        <v>0</v>
      </c>
      <c r="H90" s="36">
        <f t="shared" si="17"/>
        <v>0</v>
      </c>
    </row>
    <row r="91" spans="1:9">
      <c r="A91" s="167" t="s">
        <v>360</v>
      </c>
      <c r="B91" s="80">
        <v>7720010050</v>
      </c>
      <c r="C91" s="34">
        <v>1</v>
      </c>
      <c r="D91" s="34">
        <v>7</v>
      </c>
      <c r="E91" s="35">
        <v>0</v>
      </c>
      <c r="F91" s="36">
        <f t="shared" si="17"/>
        <v>3697.98</v>
      </c>
      <c r="G91" s="36">
        <f t="shared" si="17"/>
        <v>0</v>
      </c>
      <c r="H91" s="36">
        <f t="shared" si="17"/>
        <v>0</v>
      </c>
    </row>
    <row r="92" spans="1:9">
      <c r="A92" s="167" t="s">
        <v>361</v>
      </c>
      <c r="B92" s="80">
        <v>7720010050</v>
      </c>
      <c r="C92" s="34">
        <v>1</v>
      </c>
      <c r="D92" s="34">
        <v>7</v>
      </c>
      <c r="E92" s="35">
        <v>800</v>
      </c>
      <c r="F92" s="36">
        <f>'прил 5...'!G46</f>
        <v>3697.98</v>
      </c>
      <c r="G92" s="36">
        <f>'прил 5...'!H46</f>
        <v>0</v>
      </c>
      <c r="H92" s="36">
        <f>'прил 5...'!I46</f>
        <v>0</v>
      </c>
    </row>
    <row r="93" spans="1:9">
      <c r="A93" s="91" t="s">
        <v>259</v>
      </c>
      <c r="B93" s="80" t="s">
        <v>298</v>
      </c>
      <c r="C93" s="34" t="s">
        <v>298</v>
      </c>
      <c r="D93" s="34" t="s">
        <v>298</v>
      </c>
      <c r="E93" s="35" t="s">
        <v>298</v>
      </c>
      <c r="F93" s="36">
        <f>F8+F9</f>
        <v>7181330.8799999999</v>
      </c>
      <c r="G93" s="36">
        <f>G8+G9</f>
        <v>2718990.26</v>
      </c>
      <c r="H93" s="36">
        <f>H8+H9</f>
        <v>2931171.1100000003</v>
      </c>
    </row>
    <row r="94" spans="1:9">
      <c r="F94" s="48"/>
      <c r="G94" s="48"/>
      <c r="H94" s="48"/>
      <c r="I94" s="48"/>
    </row>
  </sheetData>
  <mergeCells count="1">
    <mergeCell ref="A5:H5"/>
  </mergeCells>
  <pageMargins left="0.25" right="0.25" top="0.75" bottom="0.75" header="0.3" footer="0.3"/>
  <pageSetup paperSize="9" scale="6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14"/>
  <sheetViews>
    <sheetView workbookViewId="0">
      <selection activeCell="E27" sqref="E27"/>
    </sheetView>
  </sheetViews>
  <sheetFormatPr defaultRowHeight="11.25"/>
  <cols>
    <col min="1" max="1" width="9.140625" style="108"/>
    <col min="2" max="2" width="27" style="108" customWidth="1"/>
    <col min="3" max="3" width="17.28515625" style="108" customWidth="1"/>
    <col min="4" max="4" width="14.42578125" style="108" customWidth="1"/>
    <col min="5" max="5" width="16.42578125" style="108" customWidth="1"/>
    <col min="6" max="16384" width="9.140625" style="108"/>
  </cols>
  <sheetData>
    <row r="1" spans="1:9">
      <c r="C1" s="109"/>
      <c r="D1" s="286" t="s">
        <v>260</v>
      </c>
      <c r="E1" s="286"/>
    </row>
    <row r="2" spans="1:9">
      <c r="C2" s="109"/>
      <c r="D2" s="286" t="str">
        <f>'прил 1...'!E2</f>
        <v>к  решению Совета депутатов</v>
      </c>
      <c r="E2" s="286"/>
    </row>
    <row r="3" spans="1:9">
      <c r="C3" s="109"/>
      <c r="D3" s="286" t="str">
        <f>'прил 1...'!E3</f>
        <v xml:space="preserve"> Старосокулакского сельсовета </v>
      </c>
      <c r="E3" s="286"/>
    </row>
    <row r="4" spans="1:9">
      <c r="B4" s="287"/>
      <c r="C4" s="287"/>
      <c r="D4" s="286" t="s">
        <v>379</v>
      </c>
      <c r="E4" s="286"/>
    </row>
    <row r="5" spans="1:9">
      <c r="B5" s="287"/>
      <c r="C5" s="287"/>
    </row>
    <row r="6" spans="1:9" ht="65.25" customHeight="1">
      <c r="A6" s="285" t="s">
        <v>324</v>
      </c>
      <c r="B6" s="285"/>
      <c r="C6" s="285"/>
      <c r="D6" s="285"/>
      <c r="E6" s="285"/>
    </row>
    <row r="7" spans="1:9">
      <c r="A7" s="110"/>
      <c r="B7" s="110"/>
      <c r="C7" s="110"/>
    </row>
    <row r="8" spans="1:9">
      <c r="A8" s="110"/>
      <c r="B8" s="110"/>
      <c r="E8" s="111" t="s">
        <v>311</v>
      </c>
      <c r="F8" s="111"/>
      <c r="G8" s="111"/>
      <c r="H8" s="111"/>
      <c r="I8" s="111"/>
    </row>
    <row r="9" spans="1:9">
      <c r="A9" s="110"/>
      <c r="B9" s="110"/>
      <c r="E9" s="110"/>
    </row>
    <row r="10" spans="1:9" ht="76.5" customHeight="1">
      <c r="A10" s="285" t="s">
        <v>323</v>
      </c>
      <c r="B10" s="285"/>
      <c r="C10" s="285"/>
      <c r="D10" s="285"/>
      <c r="E10" s="285"/>
    </row>
    <row r="11" spans="1:9">
      <c r="A11" s="110"/>
      <c r="B11" s="110"/>
      <c r="C11" s="110"/>
      <c r="D11" s="110"/>
      <c r="E11" s="112" t="s">
        <v>55</v>
      </c>
    </row>
    <row r="12" spans="1:9">
      <c r="A12" s="113" t="s">
        <v>90</v>
      </c>
      <c r="B12" s="114" t="s">
        <v>203</v>
      </c>
      <c r="C12" s="115" t="s">
        <v>250</v>
      </c>
      <c r="D12" s="115" t="s">
        <v>310</v>
      </c>
      <c r="E12" s="115" t="s">
        <v>322</v>
      </c>
    </row>
    <row r="13" spans="1:9">
      <c r="A13" s="116" t="s">
        <v>91</v>
      </c>
      <c r="B13" s="117" t="s">
        <v>239</v>
      </c>
      <c r="C13" s="118">
        <v>649000</v>
      </c>
      <c r="D13" s="118">
        <v>0</v>
      </c>
      <c r="E13" s="118">
        <v>0</v>
      </c>
    </row>
    <row r="14" spans="1:9">
      <c r="A14" s="114" t="s">
        <v>298</v>
      </c>
      <c r="B14" s="116" t="s">
        <v>199</v>
      </c>
      <c r="C14" s="118">
        <f>SUM(C13:C13)</f>
        <v>649000</v>
      </c>
      <c r="D14" s="118">
        <f>SUM(D13:D13)</f>
        <v>0</v>
      </c>
      <c r="E14" s="118">
        <f>SUM(E13:E13)</f>
        <v>0</v>
      </c>
    </row>
  </sheetData>
  <mergeCells count="8">
    <mergeCell ref="A6:E6"/>
    <mergeCell ref="A10:E10"/>
    <mergeCell ref="D1:E1"/>
    <mergeCell ref="D2:E2"/>
    <mergeCell ref="D3:E3"/>
    <mergeCell ref="B4:C4"/>
    <mergeCell ref="D4:E4"/>
    <mergeCell ref="B5:C5"/>
  </mergeCells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C42"/>
  <sheetViews>
    <sheetView zoomScaleNormal="100" workbookViewId="0">
      <selection activeCell="F20" sqref="F20"/>
    </sheetView>
  </sheetViews>
  <sheetFormatPr defaultRowHeight="11.25"/>
  <cols>
    <col min="1" max="1" width="6.85546875" style="108" customWidth="1"/>
    <col min="2" max="2" width="70.7109375" style="108" customWidth="1"/>
    <col min="3" max="3" width="16.42578125" style="108" customWidth="1"/>
    <col min="4" max="16384" width="9.140625" style="108"/>
  </cols>
  <sheetData>
    <row r="1" spans="1:3">
      <c r="A1" s="119"/>
      <c r="B1" s="120"/>
      <c r="C1" s="121" t="s">
        <v>420</v>
      </c>
    </row>
    <row r="2" spans="1:3">
      <c r="A2" s="119"/>
      <c r="B2" s="120"/>
      <c r="C2" s="121" t="str">
        <f>'прил 1...'!E2</f>
        <v>к  решению Совета депутатов</v>
      </c>
    </row>
    <row r="3" spans="1:3">
      <c r="A3" s="119"/>
      <c r="B3" s="120"/>
      <c r="C3" s="121" t="str">
        <f>'прил 1...'!E3</f>
        <v xml:space="preserve"> Старосокулакского сельсовета </v>
      </c>
    </row>
    <row r="4" spans="1:3">
      <c r="A4" s="122"/>
      <c r="B4" s="120"/>
      <c r="C4" s="121" t="s">
        <v>379</v>
      </c>
    </row>
    <row r="5" spans="1:3">
      <c r="A5" s="122"/>
      <c r="B5" s="122"/>
      <c r="C5" s="123"/>
    </row>
    <row r="6" spans="1:3" ht="15.75">
      <c r="A6" s="288" t="s">
        <v>325</v>
      </c>
      <c r="B6" s="288"/>
      <c r="C6" s="288"/>
    </row>
    <row r="7" spans="1:3">
      <c r="A7" s="124"/>
      <c r="B7" s="124"/>
      <c r="C7" s="125"/>
    </row>
    <row r="8" spans="1:3" ht="22.5">
      <c r="A8" s="126" t="s">
        <v>204</v>
      </c>
      <c r="B8" s="127" t="s">
        <v>0</v>
      </c>
      <c r="C8" s="126" t="s">
        <v>326</v>
      </c>
    </row>
    <row r="9" spans="1:3">
      <c r="A9" s="128">
        <v>1</v>
      </c>
      <c r="B9" s="128">
        <v>2</v>
      </c>
      <c r="C9" s="127">
        <v>3</v>
      </c>
    </row>
    <row r="10" spans="1:3" ht="21.75" customHeight="1">
      <c r="A10" s="129">
        <v>1</v>
      </c>
      <c r="B10" s="130" t="s">
        <v>373</v>
      </c>
      <c r="C10" s="142">
        <f>('прил 5...'!G16+'прил 5...'!G24)</f>
        <v>1695542.3</v>
      </c>
    </row>
    <row r="11" spans="1:3" ht="21.75" customHeight="1">
      <c r="A11" s="129" t="s">
        <v>205</v>
      </c>
      <c r="B11" s="130" t="s">
        <v>206</v>
      </c>
      <c r="C11" s="131">
        <f>C10-C24</f>
        <v>1574584.42</v>
      </c>
    </row>
    <row r="12" spans="1:3" ht="21.75" customHeight="1">
      <c r="A12" s="129" t="s">
        <v>207</v>
      </c>
      <c r="B12" s="132" t="s">
        <v>208</v>
      </c>
      <c r="C12" s="131"/>
    </row>
    <row r="13" spans="1:3" ht="21.75" customHeight="1">
      <c r="A13" s="129" t="s">
        <v>209</v>
      </c>
      <c r="B13" s="132" t="s">
        <v>210</v>
      </c>
      <c r="C13" s="131"/>
    </row>
    <row r="14" spans="1:3" ht="21.75" customHeight="1">
      <c r="A14" s="133" t="s">
        <v>211</v>
      </c>
      <c r="B14" s="132" t="s">
        <v>212</v>
      </c>
      <c r="C14" s="131"/>
    </row>
    <row r="15" spans="1:3" ht="21.75" customHeight="1">
      <c r="A15" s="133"/>
      <c r="B15" s="132" t="s">
        <v>213</v>
      </c>
      <c r="C15" s="131"/>
    </row>
    <row r="16" spans="1:3" ht="21.75" customHeight="1">
      <c r="A16" s="133"/>
      <c r="B16" s="132" t="s">
        <v>214</v>
      </c>
      <c r="C16" s="131"/>
    </row>
    <row r="17" spans="1:3" ht="21.75" customHeight="1">
      <c r="A17" s="133" t="s">
        <v>215</v>
      </c>
      <c r="B17" s="132" t="s">
        <v>216</v>
      </c>
      <c r="C17" s="131"/>
    </row>
    <row r="18" spans="1:3" ht="21.75" customHeight="1">
      <c r="A18" s="133"/>
      <c r="B18" s="132" t="s">
        <v>213</v>
      </c>
      <c r="C18" s="131"/>
    </row>
    <row r="19" spans="1:3" ht="21.75" customHeight="1">
      <c r="A19" s="133"/>
      <c r="B19" s="132" t="s">
        <v>217</v>
      </c>
      <c r="C19" s="131"/>
    </row>
    <row r="20" spans="1:3" ht="21.75" customHeight="1">
      <c r="A20" s="133"/>
      <c r="B20" s="132" t="s">
        <v>218</v>
      </c>
      <c r="C20" s="134"/>
    </row>
    <row r="21" spans="1:3" ht="21.75" customHeight="1">
      <c r="A21" s="129" t="s">
        <v>219</v>
      </c>
      <c r="B21" s="132" t="s">
        <v>220</v>
      </c>
      <c r="C21" s="131"/>
    </row>
    <row r="22" spans="1:3" ht="21.75" customHeight="1">
      <c r="A22" s="129" t="s">
        <v>221</v>
      </c>
      <c r="B22" s="132" t="s">
        <v>222</v>
      </c>
      <c r="C22" s="134">
        <v>120957.88</v>
      </c>
    </row>
    <row r="23" spans="1:3" ht="21.75" customHeight="1">
      <c r="A23" s="129"/>
      <c r="B23" s="132" t="s">
        <v>223</v>
      </c>
      <c r="C23" s="135"/>
    </row>
    <row r="24" spans="1:3" ht="21.75" customHeight="1">
      <c r="A24" s="129"/>
      <c r="B24" s="132" t="s">
        <v>224</v>
      </c>
      <c r="C24" s="136">
        <v>120957.88</v>
      </c>
    </row>
    <row r="25" spans="1:3" ht="21.75" customHeight="1">
      <c r="A25" s="129"/>
      <c r="B25" s="132" t="s">
        <v>225</v>
      </c>
      <c r="C25" s="137"/>
    </row>
    <row r="26" spans="1:3" ht="21.75" customHeight="1">
      <c r="A26" s="129" t="s">
        <v>179</v>
      </c>
      <c r="B26" s="132" t="s">
        <v>226</v>
      </c>
      <c r="C26" s="138">
        <v>3.3</v>
      </c>
    </row>
    <row r="27" spans="1:3" ht="21.75" customHeight="1">
      <c r="A27" s="129" t="s">
        <v>227</v>
      </c>
      <c r="B27" s="132" t="s">
        <v>228</v>
      </c>
      <c r="C27" s="138">
        <v>3</v>
      </c>
    </row>
    <row r="28" spans="1:3" ht="21.75" customHeight="1">
      <c r="A28" s="129" t="s">
        <v>229</v>
      </c>
      <c r="B28" s="132" t="s">
        <v>230</v>
      </c>
      <c r="C28" s="138"/>
    </row>
    <row r="29" spans="1:3" ht="21.75" customHeight="1">
      <c r="A29" s="129" t="s">
        <v>231</v>
      </c>
      <c r="B29" s="132" t="s">
        <v>232</v>
      </c>
      <c r="C29" s="138"/>
    </row>
    <row r="30" spans="1:3" ht="21.75" customHeight="1">
      <c r="A30" s="133" t="s">
        <v>233</v>
      </c>
      <c r="B30" s="132" t="s">
        <v>212</v>
      </c>
      <c r="C30" s="138"/>
    </row>
    <row r="31" spans="1:3" ht="21.75" customHeight="1">
      <c r="A31" s="133"/>
      <c r="B31" s="132" t="s">
        <v>213</v>
      </c>
      <c r="C31" s="138"/>
    </row>
    <row r="32" spans="1:3" ht="21.75" customHeight="1">
      <c r="A32" s="133"/>
      <c r="B32" s="132" t="s">
        <v>214</v>
      </c>
      <c r="C32" s="138"/>
    </row>
    <row r="33" spans="1:3" ht="21.75" customHeight="1">
      <c r="A33" s="133" t="s">
        <v>234</v>
      </c>
      <c r="B33" s="132" t="s">
        <v>216</v>
      </c>
      <c r="C33" s="138"/>
    </row>
    <row r="34" spans="1:3" ht="21.75" customHeight="1">
      <c r="A34" s="133"/>
      <c r="B34" s="132" t="s">
        <v>213</v>
      </c>
      <c r="C34" s="138"/>
    </row>
    <row r="35" spans="1:3" ht="21.75" customHeight="1">
      <c r="A35" s="133"/>
      <c r="B35" s="132" t="s">
        <v>217</v>
      </c>
      <c r="C35" s="139"/>
    </row>
    <row r="36" spans="1:3" ht="21.75" customHeight="1">
      <c r="A36" s="133"/>
      <c r="B36" s="132" t="s">
        <v>218</v>
      </c>
      <c r="C36" s="139"/>
    </row>
    <row r="37" spans="1:3" ht="21.75" customHeight="1">
      <c r="A37" s="129" t="s">
        <v>235</v>
      </c>
      <c r="B37" s="140" t="s">
        <v>220</v>
      </c>
      <c r="C37" s="139"/>
    </row>
    <row r="38" spans="1:3" ht="21.75" customHeight="1">
      <c r="A38" s="129" t="s">
        <v>236</v>
      </c>
      <c r="B38" s="140" t="s">
        <v>237</v>
      </c>
      <c r="C38" s="139">
        <f>C40</f>
        <v>0.3</v>
      </c>
    </row>
    <row r="39" spans="1:3" ht="21.75" customHeight="1">
      <c r="A39" s="129"/>
      <c r="B39" s="140" t="s">
        <v>223</v>
      </c>
      <c r="C39" s="139"/>
    </row>
    <row r="40" spans="1:3" ht="21.75" customHeight="1">
      <c r="A40" s="129"/>
      <c r="B40" s="140" t="s">
        <v>224</v>
      </c>
      <c r="C40" s="139">
        <v>0.3</v>
      </c>
    </row>
    <row r="41" spans="1:3" ht="21.75" customHeight="1">
      <c r="A41" s="129"/>
      <c r="B41" s="140" t="s">
        <v>225</v>
      </c>
      <c r="C41" s="139"/>
    </row>
    <row r="42" spans="1:3" ht="21.75" customHeight="1">
      <c r="A42" s="143">
        <v>3</v>
      </c>
      <c r="B42" s="132" t="s">
        <v>372</v>
      </c>
      <c r="C42" s="141">
        <v>0</v>
      </c>
    </row>
  </sheetData>
  <mergeCells count="1">
    <mergeCell ref="A6:C6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"/>
  <sheetViews>
    <sheetView workbookViewId="0">
      <selection activeCell="C17" sqref="C17"/>
    </sheetView>
  </sheetViews>
  <sheetFormatPr defaultRowHeight="12.75"/>
  <cols>
    <col min="1" max="1" width="17.42578125" customWidth="1"/>
    <col min="2" max="2" width="24.5703125" customWidth="1"/>
    <col min="3" max="3" width="73.42578125" customWidth="1"/>
  </cols>
  <sheetData>
    <row r="1" spans="1:3" ht="18.75">
      <c r="C1" s="3" t="s">
        <v>88</v>
      </c>
    </row>
    <row r="2" spans="1:3" ht="18.75">
      <c r="C2" s="3" t="s">
        <v>89</v>
      </c>
    </row>
    <row r="3" spans="1:3" ht="18.75">
      <c r="C3" s="3" t="s">
        <v>160</v>
      </c>
    </row>
    <row r="4" spans="1:3" ht="18.75">
      <c r="C4" s="3" t="s">
        <v>161</v>
      </c>
    </row>
    <row r="5" spans="1:3" ht="18.75">
      <c r="A5" s="4"/>
    </row>
    <row r="6" spans="1:3" ht="18.75">
      <c r="A6" s="4"/>
    </row>
    <row r="7" spans="1:3" ht="18.75">
      <c r="A7" s="279" t="s">
        <v>92</v>
      </c>
      <c r="B7" s="279"/>
      <c r="C7" s="279"/>
    </row>
    <row r="8" spans="1:3" ht="18.75">
      <c r="A8" s="279" t="s">
        <v>93</v>
      </c>
      <c r="B8" s="279"/>
      <c r="C8" s="279"/>
    </row>
    <row r="9" spans="1:3" ht="19.5" thickBot="1">
      <c r="A9" s="1"/>
    </row>
    <row r="10" spans="1:3" ht="25.5" customHeight="1" thickBot="1">
      <c r="A10" s="6" t="s">
        <v>90</v>
      </c>
      <c r="B10" s="7" t="s">
        <v>57</v>
      </c>
      <c r="C10" s="7" t="s">
        <v>56</v>
      </c>
    </row>
    <row r="11" spans="1:3" ht="19.5" thickBot="1">
      <c r="A11" s="8" t="s">
        <v>91</v>
      </c>
      <c r="B11" s="9">
        <v>120</v>
      </c>
      <c r="C11" s="10" t="s">
        <v>159</v>
      </c>
    </row>
    <row r="12" spans="1:3" ht="18.75">
      <c r="A12" s="11"/>
    </row>
  </sheetData>
  <mergeCells count="2"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6"/>
  <sheetViews>
    <sheetView topLeftCell="A7" workbookViewId="0">
      <selection activeCell="C18" sqref="C18"/>
    </sheetView>
  </sheetViews>
  <sheetFormatPr defaultRowHeight="12.75"/>
  <cols>
    <col min="1" max="1" width="16.85546875" customWidth="1"/>
    <col min="2" max="2" width="37.85546875" customWidth="1"/>
    <col min="3" max="3" width="91.5703125" customWidth="1"/>
  </cols>
  <sheetData>
    <row r="1" spans="1:3" ht="18.75">
      <c r="A1" s="4"/>
      <c r="C1" s="20" t="s">
        <v>94</v>
      </c>
    </row>
    <row r="2" spans="1:3" ht="18.75">
      <c r="A2" s="4"/>
      <c r="C2" s="20" t="s">
        <v>89</v>
      </c>
    </row>
    <row r="3" spans="1:3" ht="18.75">
      <c r="A3" s="4" t="s">
        <v>129</v>
      </c>
      <c r="C3" s="20" t="s">
        <v>167</v>
      </c>
    </row>
    <row r="4" spans="1:3" ht="18.75">
      <c r="A4" s="4" t="s">
        <v>130</v>
      </c>
      <c r="C4" s="20" t="s">
        <v>168</v>
      </c>
    </row>
    <row r="5" spans="1:3" ht="18.75">
      <c r="A5" s="4"/>
    </row>
    <row r="6" spans="1:3" ht="18.75" customHeight="1">
      <c r="A6" s="280" t="s">
        <v>95</v>
      </c>
      <c r="B6" s="280"/>
      <c r="C6" s="280"/>
    </row>
    <row r="7" spans="1:3" ht="18.75" customHeight="1">
      <c r="A7" s="280"/>
      <c r="B7" s="280"/>
      <c r="C7" s="280"/>
    </row>
    <row r="8" spans="1:3" ht="15.75" thickBot="1">
      <c r="A8" s="18"/>
      <c r="B8" s="19"/>
      <c r="C8" s="19"/>
    </row>
    <row r="9" spans="1:3" ht="16.5" thickBot="1">
      <c r="A9" s="12" t="s">
        <v>57</v>
      </c>
      <c r="B9" s="13" t="s">
        <v>68</v>
      </c>
      <c r="C9" s="13" t="s">
        <v>56</v>
      </c>
    </row>
    <row r="10" spans="1:3" ht="35.1" customHeight="1" thickBot="1">
      <c r="A10" s="14">
        <v>120</v>
      </c>
      <c r="B10" s="15" t="s">
        <v>96</v>
      </c>
      <c r="C10" s="16" t="s">
        <v>166</v>
      </c>
    </row>
    <row r="11" spans="1:3" ht="68.25" customHeight="1" thickBot="1">
      <c r="A11" s="14">
        <v>120</v>
      </c>
      <c r="B11" s="17" t="s">
        <v>162</v>
      </c>
      <c r="C11" s="17" t="s">
        <v>97</v>
      </c>
    </row>
    <row r="12" spans="1:3" ht="61.5" customHeight="1" thickBot="1">
      <c r="A12" s="14">
        <v>120</v>
      </c>
      <c r="B12" s="17" t="s">
        <v>163</v>
      </c>
      <c r="C12" s="17" t="s">
        <v>32</v>
      </c>
    </row>
    <row r="13" spans="1:3" ht="60" customHeight="1" thickBot="1">
      <c r="A13" s="14">
        <v>120</v>
      </c>
      <c r="B13" s="17" t="s">
        <v>164</v>
      </c>
      <c r="C13" s="17" t="s">
        <v>98</v>
      </c>
    </row>
    <row r="14" spans="1:3" ht="66" customHeight="1" thickBot="1">
      <c r="A14" s="14">
        <v>120</v>
      </c>
      <c r="B14" s="17" t="s">
        <v>165</v>
      </c>
      <c r="C14" s="17" t="s">
        <v>99</v>
      </c>
    </row>
    <row r="15" spans="1:3" ht="35.1" customHeight="1" thickBot="1">
      <c r="A15" s="14">
        <v>120</v>
      </c>
      <c r="B15" s="17" t="s">
        <v>100</v>
      </c>
      <c r="C15" s="17" t="s">
        <v>101</v>
      </c>
    </row>
    <row r="16" spans="1:3" ht="66.75" customHeight="1" thickBot="1">
      <c r="A16" s="14">
        <v>120</v>
      </c>
      <c r="B16" s="17" t="s">
        <v>102</v>
      </c>
      <c r="C16" s="17" t="s">
        <v>103</v>
      </c>
    </row>
    <row r="17" spans="1:3" ht="61.5" customHeight="1" thickBot="1">
      <c r="A17" s="14">
        <v>120</v>
      </c>
      <c r="B17" s="17" t="s">
        <v>104</v>
      </c>
      <c r="C17" s="17" t="s">
        <v>105</v>
      </c>
    </row>
    <row r="18" spans="1:3" ht="69.75" customHeight="1" thickBot="1">
      <c r="A18" s="14">
        <v>120</v>
      </c>
      <c r="B18" s="17" t="s">
        <v>106</v>
      </c>
      <c r="C18" s="17" t="s">
        <v>107</v>
      </c>
    </row>
    <row r="19" spans="1:3" ht="70.5" customHeight="1" thickBot="1">
      <c r="A19" s="14">
        <v>120</v>
      </c>
      <c r="B19" s="17" t="s">
        <v>108</v>
      </c>
      <c r="C19" s="17" t="s">
        <v>109</v>
      </c>
    </row>
    <row r="20" spans="1:3" ht="35.1" customHeight="1" thickBot="1">
      <c r="A20" s="14">
        <v>120</v>
      </c>
      <c r="B20" s="17" t="s">
        <v>110</v>
      </c>
      <c r="C20" s="17" t="s">
        <v>111</v>
      </c>
    </row>
    <row r="21" spans="1:3" ht="35.1" customHeight="1" thickBot="1">
      <c r="A21" s="14">
        <v>120</v>
      </c>
      <c r="B21" s="17" t="s">
        <v>112</v>
      </c>
      <c r="C21" s="17" t="s">
        <v>113</v>
      </c>
    </row>
    <row r="22" spans="1:3" ht="35.1" customHeight="1" thickBot="1">
      <c r="A22" s="14">
        <v>120</v>
      </c>
      <c r="B22" s="17" t="s">
        <v>114</v>
      </c>
      <c r="C22" s="17" t="s">
        <v>115</v>
      </c>
    </row>
    <row r="23" spans="1:3" ht="35.1" customHeight="1" thickBot="1">
      <c r="A23" s="14">
        <v>120</v>
      </c>
      <c r="B23" s="15" t="s">
        <v>116</v>
      </c>
      <c r="C23" s="17" t="s">
        <v>117</v>
      </c>
    </row>
    <row r="24" spans="1:3" ht="35.1" customHeight="1" thickBot="1">
      <c r="A24" s="14">
        <v>120</v>
      </c>
      <c r="B24" s="15" t="s">
        <v>118</v>
      </c>
      <c r="C24" s="17" t="s">
        <v>119</v>
      </c>
    </row>
    <row r="25" spans="1:3" ht="35.1" customHeight="1" thickBot="1">
      <c r="A25" s="14">
        <v>120</v>
      </c>
      <c r="B25" s="15" t="s">
        <v>120</v>
      </c>
      <c r="C25" s="17" t="s">
        <v>121</v>
      </c>
    </row>
    <row r="26" spans="1:3" ht="35.1" customHeight="1" thickBot="1">
      <c r="A26" s="14">
        <v>120</v>
      </c>
      <c r="B26" s="15" t="s">
        <v>131</v>
      </c>
      <c r="C26" s="17" t="s">
        <v>122</v>
      </c>
    </row>
    <row r="27" spans="1:3" ht="35.1" customHeight="1" thickBot="1">
      <c r="A27" s="14">
        <v>120</v>
      </c>
      <c r="B27" s="15" t="s">
        <v>132</v>
      </c>
      <c r="C27" s="17" t="s">
        <v>123</v>
      </c>
    </row>
    <row r="28" spans="1:3" ht="35.1" customHeight="1" thickBot="1">
      <c r="A28" s="14">
        <v>120</v>
      </c>
      <c r="B28" s="15" t="s">
        <v>133</v>
      </c>
      <c r="C28" s="17" t="s">
        <v>124</v>
      </c>
    </row>
    <row r="29" spans="1:3" ht="35.1" customHeight="1" thickBot="1">
      <c r="A29" s="14">
        <v>120</v>
      </c>
      <c r="B29" s="15" t="s">
        <v>125</v>
      </c>
      <c r="C29" s="17" t="s">
        <v>126</v>
      </c>
    </row>
    <row r="30" spans="1:3" ht="35.1" customHeight="1" thickBot="1">
      <c r="A30" s="14">
        <v>120</v>
      </c>
      <c r="B30" s="15" t="s">
        <v>134</v>
      </c>
      <c r="C30" s="17" t="s">
        <v>41</v>
      </c>
    </row>
    <row r="31" spans="1:3" ht="35.1" customHeight="1" thickBot="1">
      <c r="A31" s="14">
        <v>120</v>
      </c>
      <c r="B31" s="15" t="s">
        <v>127</v>
      </c>
      <c r="C31" s="17" t="s">
        <v>128</v>
      </c>
    </row>
    <row r="32" spans="1:3" ht="15.75">
      <c r="A32" s="5"/>
    </row>
    <row r="33" spans="1:1" ht="15.75">
      <c r="A33" s="5"/>
    </row>
    <row r="34" spans="1:1" ht="15.75">
      <c r="A34" s="5"/>
    </row>
    <row r="35" spans="1:1" ht="15.75">
      <c r="A35" s="5"/>
    </row>
    <row r="36" spans="1:1" ht="15.75">
      <c r="A36" s="5"/>
    </row>
    <row r="37" spans="1:1" ht="15.75">
      <c r="A37" s="5"/>
    </row>
    <row r="38" spans="1:1" ht="15.75">
      <c r="A38" s="5"/>
    </row>
    <row r="39" spans="1:1" ht="15.75">
      <c r="A39" s="5"/>
    </row>
    <row r="40" spans="1:1" ht="15.75">
      <c r="A40" s="5"/>
    </row>
    <row r="41" spans="1:1" ht="15.75">
      <c r="A41" s="5"/>
    </row>
    <row r="42" spans="1:1" ht="15.75">
      <c r="A42" s="5"/>
    </row>
    <row r="43" spans="1:1" ht="15.75">
      <c r="A43" s="5"/>
    </row>
    <row r="44" spans="1:1" ht="15.75">
      <c r="A44" s="5"/>
    </row>
    <row r="45" spans="1:1" ht="15.75">
      <c r="A45" s="5"/>
    </row>
    <row r="46" spans="1:1" ht="15.75">
      <c r="A46" s="5"/>
    </row>
  </sheetData>
  <mergeCells count="1">
    <mergeCell ref="A6:C7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5"/>
  <sheetViews>
    <sheetView workbookViewId="0">
      <selection activeCell="B30" sqref="B30"/>
    </sheetView>
  </sheetViews>
  <sheetFormatPr defaultRowHeight="12.75"/>
  <cols>
    <col min="1" max="1" width="13" customWidth="1"/>
    <col min="2" max="2" width="30" customWidth="1"/>
    <col min="3" max="3" width="90.85546875" customWidth="1"/>
  </cols>
  <sheetData>
    <row r="1" spans="1:3" ht="18.75">
      <c r="A1" s="4" t="s">
        <v>155</v>
      </c>
      <c r="C1" s="20" t="s">
        <v>156</v>
      </c>
    </row>
    <row r="2" spans="1:3" ht="18.75">
      <c r="A2" s="4"/>
      <c r="C2" s="20" t="s">
        <v>89</v>
      </c>
    </row>
    <row r="3" spans="1:3" ht="18.75">
      <c r="A3" s="4" t="s">
        <v>157</v>
      </c>
      <c r="C3" s="20" t="s">
        <v>167</v>
      </c>
    </row>
    <row r="4" spans="1:3" ht="18.75">
      <c r="A4" s="4" t="s">
        <v>158</v>
      </c>
      <c r="C4" s="20" t="s">
        <v>170</v>
      </c>
    </row>
    <row r="5" spans="1:3" ht="15.75">
      <c r="A5" s="5"/>
    </row>
    <row r="6" spans="1:3" ht="18.75">
      <c r="A6" s="2"/>
    </row>
    <row r="7" spans="1:3" ht="18.75" customHeight="1">
      <c r="A7" s="280" t="s">
        <v>135</v>
      </c>
      <c r="B7" s="280"/>
      <c r="C7" s="280"/>
    </row>
    <row r="8" spans="1:3" ht="18.75" customHeight="1">
      <c r="A8" s="280"/>
      <c r="B8" s="280"/>
      <c r="C8" s="280"/>
    </row>
    <row r="9" spans="1:3" ht="15">
      <c r="A9" s="23"/>
      <c r="B9" s="19"/>
      <c r="C9" s="19"/>
    </row>
    <row r="10" spans="1:3" ht="15.75" thickBot="1">
      <c r="A10" s="23"/>
      <c r="B10" s="19"/>
      <c r="C10" s="19"/>
    </row>
    <row r="11" spans="1:3" ht="112.5" customHeight="1">
      <c r="A11" s="21" t="s">
        <v>57</v>
      </c>
      <c r="B11" s="21" t="s">
        <v>136</v>
      </c>
      <c r="C11" s="21" t="s">
        <v>56</v>
      </c>
    </row>
    <row r="12" spans="1:3" ht="20.100000000000001" customHeight="1" thickBot="1">
      <c r="A12" s="14">
        <v>120</v>
      </c>
      <c r="B12" s="22" t="s">
        <v>137</v>
      </c>
      <c r="C12" s="17" t="s">
        <v>169</v>
      </c>
    </row>
    <row r="13" spans="1:3" ht="20.100000000000001" customHeight="1" thickBot="1">
      <c r="A13" s="14">
        <v>120</v>
      </c>
      <c r="B13" s="22" t="s">
        <v>138</v>
      </c>
      <c r="C13" s="17" t="s">
        <v>139</v>
      </c>
    </row>
    <row r="14" spans="1:3" ht="20.100000000000001" customHeight="1" thickBot="1">
      <c r="A14" s="14">
        <v>120</v>
      </c>
      <c r="B14" s="22" t="s">
        <v>140</v>
      </c>
      <c r="C14" s="17" t="s">
        <v>73</v>
      </c>
    </row>
    <row r="15" spans="1:3" ht="20.100000000000001" customHeight="1" thickBot="1">
      <c r="A15" s="14">
        <v>120</v>
      </c>
      <c r="B15" s="22" t="s">
        <v>141</v>
      </c>
      <c r="C15" s="17" t="s">
        <v>142</v>
      </c>
    </row>
    <row r="16" spans="1:3" ht="20.100000000000001" customHeight="1" thickBot="1">
      <c r="A16" s="14">
        <v>120</v>
      </c>
      <c r="B16" s="22" t="s">
        <v>143</v>
      </c>
      <c r="C16" s="17" t="s">
        <v>144</v>
      </c>
    </row>
    <row r="17" spans="1:3" ht="20.100000000000001" customHeight="1" thickBot="1">
      <c r="A17" s="14">
        <v>120</v>
      </c>
      <c r="B17" s="22" t="s">
        <v>145</v>
      </c>
      <c r="C17" s="17" t="s">
        <v>146</v>
      </c>
    </row>
    <row r="18" spans="1:3" ht="20.100000000000001" customHeight="1" thickBot="1">
      <c r="A18" s="14">
        <v>120</v>
      </c>
      <c r="B18" s="22" t="s">
        <v>147</v>
      </c>
      <c r="C18" s="17" t="s">
        <v>148</v>
      </c>
    </row>
    <row r="19" spans="1:3" ht="20.100000000000001" customHeight="1" thickBot="1">
      <c r="A19" s="14">
        <v>120</v>
      </c>
      <c r="B19" s="22" t="s">
        <v>149</v>
      </c>
      <c r="C19" s="17" t="s">
        <v>82</v>
      </c>
    </row>
    <row r="20" spans="1:3" ht="20.100000000000001" customHeight="1" thickBot="1">
      <c r="A20" s="14">
        <v>120</v>
      </c>
      <c r="B20" s="22" t="s">
        <v>150</v>
      </c>
      <c r="C20" s="17" t="s">
        <v>84</v>
      </c>
    </row>
    <row r="21" spans="1:3" ht="20.100000000000001" customHeight="1" thickBot="1">
      <c r="A21" s="14">
        <v>120</v>
      </c>
      <c r="B21" s="22" t="s">
        <v>151</v>
      </c>
      <c r="C21" s="17" t="s">
        <v>152</v>
      </c>
    </row>
    <row r="22" spans="1:3" ht="20.100000000000001" customHeight="1" thickBot="1">
      <c r="A22" s="14">
        <v>120</v>
      </c>
      <c r="B22" s="22" t="s">
        <v>153</v>
      </c>
      <c r="C22" s="17" t="s">
        <v>154</v>
      </c>
    </row>
    <row r="23" spans="1:3" ht="18.75">
      <c r="A23" s="2"/>
    </row>
    <row r="24" spans="1:3" ht="15.75">
      <c r="A24" s="5"/>
    </row>
    <row r="25" spans="1:3" ht="15.75">
      <c r="A25" s="5"/>
    </row>
  </sheetData>
  <mergeCells count="1">
    <mergeCell ref="A7:C8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12"/>
  <sheetViews>
    <sheetView workbookViewId="0">
      <selection activeCell="C15" sqref="C15"/>
    </sheetView>
  </sheetViews>
  <sheetFormatPr defaultRowHeight="12.75"/>
  <cols>
    <col min="1" max="1" width="17.42578125" customWidth="1"/>
    <col min="2" max="2" width="24.5703125" customWidth="1"/>
    <col min="3" max="3" width="73.42578125" customWidth="1"/>
  </cols>
  <sheetData>
    <row r="1" spans="1:3" ht="18.75">
      <c r="C1" s="3" t="s">
        <v>88</v>
      </c>
    </row>
    <row r="2" spans="1:3" ht="18.75">
      <c r="C2" s="3" t="s">
        <v>193</v>
      </c>
    </row>
    <row r="3" spans="1:3" ht="18.75">
      <c r="C3" s="3">
        <f>'прил 1...'!C3:E3</f>
        <v>0</v>
      </c>
    </row>
    <row r="4" spans="1:3" ht="18.75">
      <c r="C4" s="3">
        <f>'прил 1...'!C4:E4</f>
        <v>0</v>
      </c>
    </row>
    <row r="5" spans="1:3" ht="18.75">
      <c r="A5" s="4"/>
    </row>
    <row r="6" spans="1:3" ht="18.75">
      <c r="A6" s="4"/>
    </row>
    <row r="7" spans="1:3" ht="18.75">
      <c r="A7" s="279" t="s">
        <v>92</v>
      </c>
      <c r="B7" s="279"/>
      <c r="C7" s="279"/>
    </row>
    <row r="8" spans="1:3" ht="18.75">
      <c r="A8" s="279" t="s">
        <v>251</v>
      </c>
      <c r="B8" s="279"/>
      <c r="C8" s="279"/>
    </row>
    <row r="9" spans="1:3" ht="19.5" thickBot="1">
      <c r="A9" s="1"/>
    </row>
    <row r="10" spans="1:3" ht="25.5" customHeight="1" thickBot="1">
      <c r="A10" s="27" t="s">
        <v>90</v>
      </c>
      <c r="B10" s="28" t="s">
        <v>194</v>
      </c>
      <c r="C10" s="29" t="s">
        <v>56</v>
      </c>
    </row>
    <row r="11" spans="1:3" ht="19.5" thickBot="1">
      <c r="A11" s="24" t="s">
        <v>91</v>
      </c>
      <c r="B11" s="25">
        <v>136</v>
      </c>
      <c r="C11" s="26" t="s">
        <v>274</v>
      </c>
    </row>
    <row r="12" spans="1:3" ht="18.75">
      <c r="A12" s="11"/>
    </row>
  </sheetData>
  <mergeCells count="2"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E79"/>
  <sheetViews>
    <sheetView topLeftCell="A58" zoomScaleNormal="100" workbookViewId="0">
      <selection activeCell="C56" sqref="C56"/>
    </sheetView>
  </sheetViews>
  <sheetFormatPr defaultRowHeight="11.25"/>
  <cols>
    <col min="1" max="1" width="20.28515625" style="60" customWidth="1"/>
    <col min="2" max="2" width="62.5703125" style="69" customWidth="1"/>
    <col min="3" max="4" width="14.42578125" style="60" customWidth="1"/>
    <col min="5" max="5" width="15.7109375" style="60" customWidth="1"/>
    <col min="6" max="16384" width="9.140625" style="60"/>
  </cols>
  <sheetData>
    <row r="1" spans="1:5">
      <c r="C1" s="61"/>
      <c r="D1" s="61"/>
      <c r="E1" s="59" t="s">
        <v>286</v>
      </c>
    </row>
    <row r="2" spans="1:5">
      <c r="C2" s="61"/>
      <c r="D2" s="61"/>
      <c r="E2" s="59" t="str">
        <f>'прил 1...'!E2</f>
        <v>к  решению Совета депутатов</v>
      </c>
    </row>
    <row r="3" spans="1:5">
      <c r="C3" s="61"/>
      <c r="D3" s="61"/>
      <c r="E3" s="59" t="str">
        <f>'прил 1...'!E3</f>
        <v xml:space="preserve"> Старосокулакского сельсовета </v>
      </c>
    </row>
    <row r="4" spans="1:5">
      <c r="C4" s="61"/>
      <c r="D4" s="61"/>
      <c r="E4" s="59" t="s">
        <v>379</v>
      </c>
    </row>
    <row r="6" spans="1:5" ht="33" customHeight="1">
      <c r="A6" s="281" t="s">
        <v>321</v>
      </c>
      <c r="B6" s="281"/>
      <c r="C6" s="281"/>
      <c r="D6" s="281"/>
      <c r="E6" s="281"/>
    </row>
    <row r="7" spans="1:5">
      <c r="D7" s="62"/>
      <c r="E7" s="62" t="s">
        <v>55</v>
      </c>
    </row>
    <row r="8" spans="1:5" ht="33.75">
      <c r="A8" s="63" t="s">
        <v>195</v>
      </c>
      <c r="B8" s="64" t="s">
        <v>291</v>
      </c>
      <c r="C8" s="177" t="s">
        <v>250</v>
      </c>
      <c r="D8" s="177" t="s">
        <v>310</v>
      </c>
      <c r="E8" s="177" t="s">
        <v>322</v>
      </c>
    </row>
    <row r="9" spans="1:5" ht="22.5">
      <c r="A9" s="63" t="s">
        <v>1</v>
      </c>
      <c r="B9" s="65" t="s">
        <v>289</v>
      </c>
      <c r="C9" s="182">
        <f>C10+C61</f>
        <v>5532589.6300000008</v>
      </c>
      <c r="D9" s="182">
        <f>D10+D61+D77</f>
        <v>2718990.26</v>
      </c>
      <c r="E9" s="182">
        <f>E10+E61+E77</f>
        <v>2931171.11</v>
      </c>
    </row>
    <row r="10" spans="1:5" ht="15.75">
      <c r="A10" s="66" t="s">
        <v>3</v>
      </c>
      <c r="B10" s="67" t="s">
        <v>2</v>
      </c>
      <c r="C10" s="183">
        <f>C11+C20+C30+C38+C49+C53+C57</f>
        <v>2178387.4900000002</v>
      </c>
      <c r="D10" s="183">
        <f>D11+D20+D30+D38+D49+D53+D57</f>
        <v>1977000</v>
      </c>
      <c r="E10" s="183">
        <f>E11+E20+E30+E38+E49+E53+E57</f>
        <v>2193000</v>
      </c>
    </row>
    <row r="11" spans="1:5" ht="15.75">
      <c r="A11" s="63" t="s">
        <v>5</v>
      </c>
      <c r="B11" s="65" t="s">
        <v>4</v>
      </c>
      <c r="C11" s="182">
        <f>C12</f>
        <v>742600</v>
      </c>
      <c r="D11" s="182">
        <f>D12</f>
        <v>910000</v>
      </c>
      <c r="E11" s="182">
        <f>E12</f>
        <v>969000</v>
      </c>
    </row>
    <row r="12" spans="1:5" ht="15.75">
      <c r="A12" s="63" t="s">
        <v>7</v>
      </c>
      <c r="B12" s="65" t="s">
        <v>6</v>
      </c>
      <c r="C12" s="182">
        <f>C13+C15+C18</f>
        <v>742600</v>
      </c>
      <c r="D12" s="182">
        <f>D13+D15+D18</f>
        <v>910000</v>
      </c>
      <c r="E12" s="182">
        <f>E13+E15+E18</f>
        <v>969000</v>
      </c>
    </row>
    <row r="13" spans="1:5" ht="45">
      <c r="A13" s="63" t="s">
        <v>9</v>
      </c>
      <c r="B13" s="65" t="s">
        <v>8</v>
      </c>
      <c r="C13" s="182">
        <f>C14</f>
        <v>651000</v>
      </c>
      <c r="D13" s="182">
        <f>D14</f>
        <v>910000</v>
      </c>
      <c r="E13" s="182">
        <f>E14</f>
        <v>969000</v>
      </c>
    </row>
    <row r="14" spans="1:5" ht="56.25">
      <c r="A14" s="68" t="s">
        <v>180</v>
      </c>
      <c r="B14" s="65" t="s">
        <v>249</v>
      </c>
      <c r="C14" s="184">
        <v>651000</v>
      </c>
      <c r="D14" s="184">
        <v>910000</v>
      </c>
      <c r="E14" s="184">
        <v>969000</v>
      </c>
    </row>
    <row r="15" spans="1:5" ht="90">
      <c r="A15" s="159" t="s">
        <v>418</v>
      </c>
      <c r="B15" s="158" t="s">
        <v>416</v>
      </c>
      <c r="C15" s="184">
        <f>C16+C17</f>
        <v>10600</v>
      </c>
      <c r="D15" s="184">
        <f>D16+D17</f>
        <v>0</v>
      </c>
      <c r="E15" s="184">
        <f>E16+E17</f>
        <v>0</v>
      </c>
    </row>
    <row r="16" spans="1:5" ht="101.25">
      <c r="A16" s="159" t="s">
        <v>419</v>
      </c>
      <c r="B16" s="158" t="s">
        <v>417</v>
      </c>
      <c r="C16" s="184">
        <v>10000</v>
      </c>
      <c r="D16" s="184">
        <v>0</v>
      </c>
      <c r="E16" s="184">
        <v>0</v>
      </c>
    </row>
    <row r="17" spans="1:5" ht="101.25">
      <c r="A17" s="173" t="s">
        <v>422</v>
      </c>
      <c r="B17" s="158" t="s">
        <v>421</v>
      </c>
      <c r="C17" s="184">
        <v>600</v>
      </c>
      <c r="D17" s="184">
        <v>0</v>
      </c>
      <c r="E17" s="184">
        <v>0</v>
      </c>
    </row>
    <row r="18" spans="1:5" ht="33.75">
      <c r="A18" s="159" t="s">
        <v>414</v>
      </c>
      <c r="B18" s="158" t="s">
        <v>412</v>
      </c>
      <c r="C18" s="184">
        <f>C19</f>
        <v>81000</v>
      </c>
      <c r="D18" s="184">
        <f>D19</f>
        <v>0</v>
      </c>
      <c r="E18" s="184">
        <f>E19</f>
        <v>0</v>
      </c>
    </row>
    <row r="19" spans="1:5" ht="56.25">
      <c r="A19" s="159" t="s">
        <v>415</v>
      </c>
      <c r="B19" s="158" t="s">
        <v>413</v>
      </c>
      <c r="C19" s="184">
        <v>81000</v>
      </c>
      <c r="D19" s="184">
        <v>0</v>
      </c>
      <c r="E19" s="184">
        <v>0</v>
      </c>
    </row>
    <row r="20" spans="1:5" ht="22.5">
      <c r="A20" s="63" t="s">
        <v>11</v>
      </c>
      <c r="B20" s="65" t="s">
        <v>10</v>
      </c>
      <c r="C20" s="182">
        <f>C21</f>
        <v>388000</v>
      </c>
      <c r="D20" s="182">
        <f>D21</f>
        <v>405000</v>
      </c>
      <c r="E20" s="182">
        <f>E21</f>
        <v>536000</v>
      </c>
    </row>
    <row r="21" spans="1:5" ht="22.5">
      <c r="A21" s="63" t="s">
        <v>13</v>
      </c>
      <c r="B21" s="65" t="s">
        <v>12</v>
      </c>
      <c r="C21" s="182">
        <f>C22+C24+C26+C29</f>
        <v>388000</v>
      </c>
      <c r="D21" s="182">
        <f>D22+D24+D26+D29</f>
        <v>405000</v>
      </c>
      <c r="E21" s="182">
        <f>E22+E24+E26+E29</f>
        <v>536000</v>
      </c>
    </row>
    <row r="22" spans="1:5" ht="33.75">
      <c r="A22" s="68" t="s">
        <v>299</v>
      </c>
      <c r="B22" s="65" t="s">
        <v>14</v>
      </c>
      <c r="C22" s="182">
        <f>C23</f>
        <v>203000</v>
      </c>
      <c r="D22" s="182">
        <f>D23</f>
        <v>212000</v>
      </c>
      <c r="E22" s="182">
        <f>E23</f>
        <v>280000</v>
      </c>
    </row>
    <row r="23" spans="1:5" ht="56.25">
      <c r="A23" s="68" t="s">
        <v>300</v>
      </c>
      <c r="B23" s="65" t="s">
        <v>181</v>
      </c>
      <c r="C23" s="184">
        <v>203000</v>
      </c>
      <c r="D23" s="184">
        <v>212000</v>
      </c>
      <c r="E23" s="184">
        <v>280000</v>
      </c>
    </row>
    <row r="24" spans="1:5" ht="45">
      <c r="A24" s="68" t="s">
        <v>301</v>
      </c>
      <c r="B24" s="65" t="s">
        <v>15</v>
      </c>
      <c r="C24" s="182">
        <f>C25</f>
        <v>1000</v>
      </c>
      <c r="D24" s="182">
        <f>D25</f>
        <v>1000</v>
      </c>
      <c r="E24" s="182">
        <f>E25</f>
        <v>1000</v>
      </c>
    </row>
    <row r="25" spans="1:5" ht="67.5">
      <c r="A25" s="68" t="s">
        <v>302</v>
      </c>
      <c r="B25" s="65" t="s">
        <v>182</v>
      </c>
      <c r="C25" s="184">
        <v>1000</v>
      </c>
      <c r="D25" s="184">
        <v>1000</v>
      </c>
      <c r="E25" s="184">
        <v>1000</v>
      </c>
    </row>
    <row r="26" spans="1:5" ht="33.75">
      <c r="A26" s="68" t="s">
        <v>303</v>
      </c>
      <c r="B26" s="65" t="s">
        <v>16</v>
      </c>
      <c r="C26" s="182">
        <f>C27</f>
        <v>205000</v>
      </c>
      <c r="D26" s="182">
        <f>D27</f>
        <v>213000</v>
      </c>
      <c r="E26" s="182">
        <f>E27</f>
        <v>282000</v>
      </c>
    </row>
    <row r="27" spans="1:5" ht="56.25">
      <c r="A27" s="68" t="s">
        <v>304</v>
      </c>
      <c r="B27" s="65" t="s">
        <v>183</v>
      </c>
      <c r="C27" s="184">
        <v>205000</v>
      </c>
      <c r="D27" s="184">
        <v>213000</v>
      </c>
      <c r="E27" s="184">
        <v>282000</v>
      </c>
    </row>
    <row r="28" spans="1:5" ht="33.75">
      <c r="A28" s="68" t="s">
        <v>305</v>
      </c>
      <c r="B28" s="65" t="s">
        <v>17</v>
      </c>
      <c r="C28" s="182">
        <f>C29</f>
        <v>-21000</v>
      </c>
      <c r="D28" s="182">
        <f>D29</f>
        <v>-21000</v>
      </c>
      <c r="E28" s="182">
        <f>E29</f>
        <v>-27000</v>
      </c>
    </row>
    <row r="29" spans="1:5" ht="56.25">
      <c r="A29" s="68" t="s">
        <v>306</v>
      </c>
      <c r="B29" s="65" t="s">
        <v>184</v>
      </c>
      <c r="C29" s="184">
        <v>-21000</v>
      </c>
      <c r="D29" s="184">
        <v>-21000</v>
      </c>
      <c r="E29" s="184">
        <v>-27000</v>
      </c>
    </row>
    <row r="30" spans="1:5" ht="15.75">
      <c r="A30" s="149" t="s">
        <v>19</v>
      </c>
      <c r="B30" s="148" t="s">
        <v>18</v>
      </c>
      <c r="C30" s="184">
        <f>C31+C35</f>
        <v>4600</v>
      </c>
      <c r="D30" s="184">
        <f>D31+D35</f>
        <v>300000</v>
      </c>
      <c r="E30" s="184">
        <f>E31+E35</f>
        <v>300000</v>
      </c>
    </row>
    <row r="31" spans="1:5" ht="22.5">
      <c r="A31" s="174" t="s">
        <v>408</v>
      </c>
      <c r="B31" s="158" t="s">
        <v>404</v>
      </c>
      <c r="C31" s="184">
        <f t="shared" ref="C31:E33" si="0">C32</f>
        <v>4600</v>
      </c>
      <c r="D31" s="184">
        <f t="shared" si="0"/>
        <v>0</v>
      </c>
      <c r="E31" s="184">
        <f t="shared" si="0"/>
        <v>0</v>
      </c>
    </row>
    <row r="32" spans="1:5" ht="22.5">
      <c r="A32" s="174" t="s">
        <v>409</v>
      </c>
      <c r="B32" s="158" t="s">
        <v>405</v>
      </c>
      <c r="C32" s="184">
        <f t="shared" si="0"/>
        <v>4600</v>
      </c>
      <c r="D32" s="184">
        <f t="shared" si="0"/>
        <v>0</v>
      </c>
      <c r="E32" s="184">
        <f t="shared" si="0"/>
        <v>0</v>
      </c>
    </row>
    <row r="33" spans="1:5" ht="45">
      <c r="A33" s="174" t="s">
        <v>410</v>
      </c>
      <c r="B33" s="158" t="s">
        <v>406</v>
      </c>
      <c r="C33" s="184">
        <f t="shared" si="0"/>
        <v>4600</v>
      </c>
      <c r="D33" s="184">
        <f t="shared" si="0"/>
        <v>0</v>
      </c>
      <c r="E33" s="184">
        <f t="shared" si="0"/>
        <v>0</v>
      </c>
    </row>
    <row r="34" spans="1:5" ht="56.25">
      <c r="A34" s="174" t="s">
        <v>411</v>
      </c>
      <c r="B34" s="163" t="s">
        <v>407</v>
      </c>
      <c r="C34" s="185">
        <v>4600</v>
      </c>
      <c r="D34" s="185">
        <v>0</v>
      </c>
      <c r="E34" s="185">
        <v>0</v>
      </c>
    </row>
    <row r="35" spans="1:5" ht="15.75">
      <c r="A35" s="150" t="s">
        <v>277</v>
      </c>
      <c r="B35" s="145" t="s">
        <v>275</v>
      </c>
      <c r="C35" s="184">
        <f t="shared" ref="C35:E36" si="1">C36</f>
        <v>0</v>
      </c>
      <c r="D35" s="184">
        <f t="shared" si="1"/>
        <v>300000</v>
      </c>
      <c r="E35" s="184">
        <f t="shared" si="1"/>
        <v>300000</v>
      </c>
    </row>
    <row r="36" spans="1:5" ht="15.75">
      <c r="A36" s="151" t="s">
        <v>278</v>
      </c>
      <c r="B36" s="146" t="s">
        <v>275</v>
      </c>
      <c r="C36" s="184">
        <f t="shared" si="1"/>
        <v>0</v>
      </c>
      <c r="D36" s="184">
        <f t="shared" si="1"/>
        <v>300000</v>
      </c>
      <c r="E36" s="184">
        <f t="shared" si="1"/>
        <v>300000</v>
      </c>
    </row>
    <row r="37" spans="1:5" ht="22.5">
      <c r="A37" s="175" t="s">
        <v>279</v>
      </c>
      <c r="B37" s="176" t="s">
        <v>276</v>
      </c>
      <c r="C37" s="185">
        <v>0</v>
      </c>
      <c r="D37" s="185">
        <v>300000</v>
      </c>
      <c r="E37" s="185">
        <v>300000</v>
      </c>
    </row>
    <row r="38" spans="1:5" ht="15.75">
      <c r="A38" s="63" t="s">
        <v>21</v>
      </c>
      <c r="B38" s="65" t="s">
        <v>20</v>
      </c>
      <c r="C38" s="182">
        <f>C39+C42</f>
        <v>401000</v>
      </c>
      <c r="D38" s="182">
        <f>D39+D42</f>
        <v>362000</v>
      </c>
      <c r="E38" s="182">
        <f>E39+E42</f>
        <v>388000</v>
      </c>
    </row>
    <row r="39" spans="1:5" ht="15.75">
      <c r="A39" s="63" t="s">
        <v>23</v>
      </c>
      <c r="B39" s="65" t="s">
        <v>22</v>
      </c>
      <c r="C39" s="182">
        <f t="shared" ref="C39:E40" si="2">C40</f>
        <v>6000</v>
      </c>
      <c r="D39" s="182">
        <f t="shared" si="2"/>
        <v>26000</v>
      </c>
      <c r="E39" s="182">
        <f t="shared" si="2"/>
        <v>28000</v>
      </c>
    </row>
    <row r="40" spans="1:5" ht="22.5">
      <c r="A40" s="63" t="s">
        <v>25</v>
      </c>
      <c r="B40" s="65" t="s">
        <v>24</v>
      </c>
      <c r="C40" s="182">
        <f t="shared" si="2"/>
        <v>6000</v>
      </c>
      <c r="D40" s="182">
        <f t="shared" si="2"/>
        <v>26000</v>
      </c>
      <c r="E40" s="182">
        <f t="shared" si="2"/>
        <v>28000</v>
      </c>
    </row>
    <row r="41" spans="1:5" ht="45">
      <c r="A41" s="68" t="s">
        <v>185</v>
      </c>
      <c r="B41" s="65" t="s">
        <v>244</v>
      </c>
      <c r="C41" s="184">
        <v>6000</v>
      </c>
      <c r="D41" s="184">
        <v>26000</v>
      </c>
      <c r="E41" s="184">
        <v>28000</v>
      </c>
    </row>
    <row r="42" spans="1:5" ht="15.75">
      <c r="A42" s="63" t="s">
        <v>27</v>
      </c>
      <c r="B42" s="65" t="s">
        <v>26</v>
      </c>
      <c r="C42" s="182">
        <f>C43+C46</f>
        <v>395000</v>
      </c>
      <c r="D42" s="182">
        <f>D43+D46</f>
        <v>336000</v>
      </c>
      <c r="E42" s="182">
        <f>E43+E46</f>
        <v>360000</v>
      </c>
    </row>
    <row r="43" spans="1:5" ht="15.75">
      <c r="A43" s="63" t="s">
        <v>188</v>
      </c>
      <c r="B43" s="65" t="s">
        <v>187</v>
      </c>
      <c r="C43" s="182">
        <f t="shared" ref="C43:E44" si="3">C44</f>
        <v>186000</v>
      </c>
      <c r="D43" s="182">
        <f t="shared" si="3"/>
        <v>101000</v>
      </c>
      <c r="E43" s="182">
        <f t="shared" si="3"/>
        <v>123000</v>
      </c>
    </row>
    <row r="44" spans="1:5" ht="22.5">
      <c r="A44" s="63" t="s">
        <v>190</v>
      </c>
      <c r="B44" s="65" t="s">
        <v>189</v>
      </c>
      <c r="C44" s="182">
        <f t="shared" si="3"/>
        <v>186000</v>
      </c>
      <c r="D44" s="182">
        <f t="shared" si="3"/>
        <v>101000</v>
      </c>
      <c r="E44" s="182">
        <f t="shared" si="3"/>
        <v>123000</v>
      </c>
    </row>
    <row r="45" spans="1:5" ht="33.75">
      <c r="A45" s="68" t="s">
        <v>191</v>
      </c>
      <c r="B45" s="65" t="s">
        <v>245</v>
      </c>
      <c r="C45" s="184">
        <v>186000</v>
      </c>
      <c r="D45" s="184">
        <v>101000</v>
      </c>
      <c r="E45" s="184">
        <v>123000</v>
      </c>
    </row>
    <row r="46" spans="1:5" ht="15.75">
      <c r="A46" s="63" t="s">
        <v>29</v>
      </c>
      <c r="B46" s="65" t="s">
        <v>28</v>
      </c>
      <c r="C46" s="182">
        <f>C48</f>
        <v>209000</v>
      </c>
      <c r="D46" s="182">
        <f>D48</f>
        <v>235000</v>
      </c>
      <c r="E46" s="182">
        <f>E48</f>
        <v>237000</v>
      </c>
    </row>
    <row r="47" spans="1:5" ht="22.5">
      <c r="A47" s="63" t="s">
        <v>31</v>
      </c>
      <c r="B47" s="65" t="s">
        <v>30</v>
      </c>
      <c r="C47" s="182">
        <f>C48</f>
        <v>209000</v>
      </c>
      <c r="D47" s="182">
        <f>D48</f>
        <v>235000</v>
      </c>
      <c r="E47" s="182">
        <f>E48</f>
        <v>237000</v>
      </c>
    </row>
    <row r="48" spans="1:5" ht="45">
      <c r="A48" s="68" t="s">
        <v>186</v>
      </c>
      <c r="B48" s="65" t="s">
        <v>42</v>
      </c>
      <c r="C48" s="184">
        <v>209000</v>
      </c>
      <c r="D48" s="184">
        <v>235000</v>
      </c>
      <c r="E48" s="184">
        <v>237000</v>
      </c>
    </row>
    <row r="49" spans="1:5" ht="22.5">
      <c r="A49" s="159" t="s">
        <v>392</v>
      </c>
      <c r="B49" s="158" t="s">
        <v>389</v>
      </c>
      <c r="C49" s="184">
        <f t="shared" ref="C49:E51" si="4">C50</f>
        <v>40000</v>
      </c>
      <c r="D49" s="184">
        <f t="shared" si="4"/>
        <v>0</v>
      </c>
      <c r="E49" s="184">
        <f t="shared" si="4"/>
        <v>0</v>
      </c>
    </row>
    <row r="50" spans="1:5" ht="56.25">
      <c r="A50" s="159" t="s">
        <v>393</v>
      </c>
      <c r="B50" s="158" t="s">
        <v>390</v>
      </c>
      <c r="C50" s="184">
        <f t="shared" si="4"/>
        <v>40000</v>
      </c>
      <c r="D50" s="184">
        <f t="shared" si="4"/>
        <v>0</v>
      </c>
      <c r="E50" s="184">
        <f t="shared" si="4"/>
        <v>0</v>
      </c>
    </row>
    <row r="51" spans="1:5" ht="45">
      <c r="A51" s="159" t="s">
        <v>394</v>
      </c>
      <c r="B51" s="158" t="s">
        <v>391</v>
      </c>
      <c r="C51" s="184">
        <f t="shared" si="4"/>
        <v>40000</v>
      </c>
      <c r="D51" s="184">
        <f t="shared" si="4"/>
        <v>0</v>
      </c>
      <c r="E51" s="184">
        <f t="shared" si="4"/>
        <v>0</v>
      </c>
    </row>
    <row r="52" spans="1:5" ht="45">
      <c r="A52" s="159" t="s">
        <v>395</v>
      </c>
      <c r="B52" s="158" t="s">
        <v>32</v>
      </c>
      <c r="C52" s="184">
        <v>40000</v>
      </c>
      <c r="D52" s="184">
        <v>0</v>
      </c>
      <c r="E52" s="184">
        <v>0</v>
      </c>
    </row>
    <row r="53" spans="1:5" ht="22.5">
      <c r="A53" s="159" t="s">
        <v>400</v>
      </c>
      <c r="B53" s="158" t="s">
        <v>396</v>
      </c>
      <c r="C53" s="184">
        <f t="shared" ref="C53:E55" si="5">C54</f>
        <v>345347.49</v>
      </c>
      <c r="D53" s="184">
        <f t="shared" si="5"/>
        <v>0</v>
      </c>
      <c r="E53" s="184">
        <f t="shared" si="5"/>
        <v>0</v>
      </c>
    </row>
    <row r="54" spans="1:5" ht="15.75">
      <c r="A54" s="159" t="s">
        <v>401</v>
      </c>
      <c r="B54" s="158" t="s">
        <v>397</v>
      </c>
      <c r="C54" s="184">
        <f t="shared" si="5"/>
        <v>345347.49</v>
      </c>
      <c r="D54" s="184">
        <f t="shared" si="5"/>
        <v>0</v>
      </c>
      <c r="E54" s="184">
        <f t="shared" si="5"/>
        <v>0</v>
      </c>
    </row>
    <row r="55" spans="1:5" ht="22.5">
      <c r="A55" s="159" t="s">
        <v>402</v>
      </c>
      <c r="B55" s="158" t="s">
        <v>398</v>
      </c>
      <c r="C55" s="184">
        <f t="shared" si="5"/>
        <v>345347.49</v>
      </c>
      <c r="D55" s="184">
        <f t="shared" si="5"/>
        <v>0</v>
      </c>
      <c r="E55" s="184">
        <f t="shared" si="5"/>
        <v>0</v>
      </c>
    </row>
    <row r="56" spans="1:5" ht="22.5">
      <c r="A56" s="159" t="s">
        <v>403</v>
      </c>
      <c r="B56" s="158" t="s">
        <v>399</v>
      </c>
      <c r="C56" s="276">
        <v>345347.49</v>
      </c>
      <c r="D56" s="184">
        <v>0</v>
      </c>
      <c r="E56" s="184">
        <v>0</v>
      </c>
    </row>
    <row r="57" spans="1:5" ht="15.75">
      <c r="A57" s="149" t="s">
        <v>334</v>
      </c>
      <c r="B57" s="148" t="s">
        <v>336</v>
      </c>
      <c r="C57" s="184">
        <f t="shared" ref="C57:E59" si="6">C58</f>
        <v>256840</v>
      </c>
      <c r="D57" s="184">
        <f t="shared" si="6"/>
        <v>0</v>
      </c>
      <c r="E57" s="184">
        <f t="shared" si="6"/>
        <v>0</v>
      </c>
    </row>
    <row r="58" spans="1:5" ht="15.75">
      <c r="A58" s="154" t="s">
        <v>335</v>
      </c>
      <c r="B58" s="153" t="s">
        <v>337</v>
      </c>
      <c r="C58" s="184">
        <f t="shared" si="6"/>
        <v>256840</v>
      </c>
      <c r="D58" s="184">
        <f t="shared" si="6"/>
        <v>0</v>
      </c>
      <c r="E58" s="184">
        <f t="shared" si="6"/>
        <v>0</v>
      </c>
    </row>
    <row r="59" spans="1:5" ht="15.75">
      <c r="A59" s="152" t="s">
        <v>333</v>
      </c>
      <c r="B59" s="146" t="s">
        <v>338</v>
      </c>
      <c r="C59" s="184">
        <f t="shared" si="6"/>
        <v>256840</v>
      </c>
      <c r="D59" s="184">
        <f t="shared" si="6"/>
        <v>0</v>
      </c>
      <c r="E59" s="184">
        <f t="shared" si="6"/>
        <v>0</v>
      </c>
    </row>
    <row r="60" spans="1:5" ht="22.5">
      <c r="A60" s="152" t="s">
        <v>333</v>
      </c>
      <c r="B60" s="146" t="s">
        <v>332</v>
      </c>
      <c r="C60" s="184">
        <v>256840</v>
      </c>
      <c r="D60" s="184">
        <v>0</v>
      </c>
      <c r="E60" s="184">
        <v>0</v>
      </c>
    </row>
    <row r="61" spans="1:5" ht="15.75">
      <c r="A61" s="66" t="s">
        <v>34</v>
      </c>
      <c r="B61" s="67" t="s">
        <v>33</v>
      </c>
      <c r="C61" s="183">
        <f>C62+C77</f>
        <v>3354202.14</v>
      </c>
      <c r="D61" s="183">
        <f>D62</f>
        <v>741990.26</v>
      </c>
      <c r="E61" s="183">
        <f>E62</f>
        <v>738171.11</v>
      </c>
    </row>
    <row r="62" spans="1:5" ht="22.5">
      <c r="A62" s="63" t="s">
        <v>36</v>
      </c>
      <c r="B62" s="65" t="s">
        <v>35</v>
      </c>
      <c r="C62" s="182">
        <f>C63+C68+C71+C74</f>
        <v>3082202.14</v>
      </c>
      <c r="D62" s="182">
        <f>D63+D68+D71+D74</f>
        <v>741990.26</v>
      </c>
      <c r="E62" s="182">
        <f>E63+E68+E71+E74</f>
        <v>738171.11</v>
      </c>
    </row>
    <row r="63" spans="1:5" ht="15.75">
      <c r="A63" s="63" t="s">
        <v>174</v>
      </c>
      <c r="B63" s="65" t="s">
        <v>37</v>
      </c>
      <c r="C63" s="182">
        <f>C64+C66</f>
        <v>1417590</v>
      </c>
      <c r="D63" s="182">
        <f>D64+D66</f>
        <v>542000</v>
      </c>
      <c r="E63" s="182">
        <f>E64+E66</f>
        <v>531000</v>
      </c>
    </row>
    <row r="64" spans="1:5" ht="15.75">
      <c r="A64" s="63" t="s">
        <v>175</v>
      </c>
      <c r="B64" s="65" t="s">
        <v>38</v>
      </c>
      <c r="C64" s="182">
        <f>C65</f>
        <v>642000</v>
      </c>
      <c r="D64" s="182">
        <f>D65</f>
        <v>542000</v>
      </c>
      <c r="E64" s="182">
        <f>E65</f>
        <v>531000</v>
      </c>
    </row>
    <row r="65" spans="1:5" ht="22.5">
      <c r="A65" s="68" t="s">
        <v>283</v>
      </c>
      <c r="B65" s="65" t="s">
        <v>238</v>
      </c>
      <c r="C65" s="184">
        <v>642000</v>
      </c>
      <c r="D65" s="184">
        <v>542000</v>
      </c>
      <c r="E65" s="184">
        <v>531000</v>
      </c>
    </row>
    <row r="66" spans="1:5" ht="15.75">
      <c r="A66" s="159" t="s">
        <v>347</v>
      </c>
      <c r="B66" s="158" t="s">
        <v>345</v>
      </c>
      <c r="C66" s="184">
        <f>C67</f>
        <v>775590</v>
      </c>
      <c r="D66" s="184">
        <f>D67</f>
        <v>0</v>
      </c>
      <c r="E66" s="184">
        <f>E67</f>
        <v>0</v>
      </c>
    </row>
    <row r="67" spans="1:5" ht="15.75">
      <c r="A67" s="159" t="s">
        <v>348</v>
      </c>
      <c r="B67" s="158" t="s">
        <v>346</v>
      </c>
      <c r="C67" s="184">
        <v>775590</v>
      </c>
      <c r="D67" s="184">
        <v>0</v>
      </c>
      <c r="E67" s="184">
        <v>0</v>
      </c>
    </row>
    <row r="68" spans="1:5" ht="22.5">
      <c r="A68" s="157" t="s">
        <v>344</v>
      </c>
      <c r="B68" s="156" t="s">
        <v>343</v>
      </c>
      <c r="C68" s="184">
        <f t="shared" ref="C68:E69" si="7">C69</f>
        <v>1284200</v>
      </c>
      <c r="D68" s="184">
        <f t="shared" si="7"/>
        <v>0</v>
      </c>
      <c r="E68" s="184">
        <f t="shared" si="7"/>
        <v>0</v>
      </c>
    </row>
    <row r="69" spans="1:5" ht="15.75">
      <c r="A69" s="155" t="s">
        <v>341</v>
      </c>
      <c r="B69" s="153" t="s">
        <v>339</v>
      </c>
      <c r="C69" s="184">
        <f t="shared" si="7"/>
        <v>1284200</v>
      </c>
      <c r="D69" s="184">
        <f t="shared" si="7"/>
        <v>0</v>
      </c>
      <c r="E69" s="184">
        <f t="shared" si="7"/>
        <v>0</v>
      </c>
    </row>
    <row r="70" spans="1:5" ht="15.75">
      <c r="A70" s="147" t="s">
        <v>342</v>
      </c>
      <c r="B70" s="146" t="s">
        <v>340</v>
      </c>
      <c r="C70" s="184">
        <v>1284200</v>
      </c>
      <c r="D70" s="184">
        <v>0</v>
      </c>
      <c r="E70" s="184">
        <v>0</v>
      </c>
    </row>
    <row r="71" spans="1:5" ht="15.75">
      <c r="A71" s="63" t="s">
        <v>176</v>
      </c>
      <c r="B71" s="65" t="s">
        <v>39</v>
      </c>
      <c r="C71" s="182">
        <f t="shared" ref="C71:E72" si="8">C72</f>
        <v>184112.14</v>
      </c>
      <c r="D71" s="182">
        <f t="shared" si="8"/>
        <v>199990.26</v>
      </c>
      <c r="E71" s="182">
        <f t="shared" si="8"/>
        <v>207171.11</v>
      </c>
    </row>
    <row r="72" spans="1:5" ht="22.5">
      <c r="A72" s="63" t="s">
        <v>177</v>
      </c>
      <c r="B72" s="65" t="s">
        <v>253</v>
      </c>
      <c r="C72" s="182">
        <f t="shared" si="8"/>
        <v>184112.14</v>
      </c>
      <c r="D72" s="182">
        <f t="shared" si="8"/>
        <v>199990.26</v>
      </c>
      <c r="E72" s="182">
        <f t="shared" si="8"/>
        <v>207171.11</v>
      </c>
    </row>
    <row r="73" spans="1:5" ht="33.75">
      <c r="A73" s="68" t="s">
        <v>284</v>
      </c>
      <c r="B73" s="65" t="s">
        <v>254</v>
      </c>
      <c r="C73" s="184">
        <v>184112.14</v>
      </c>
      <c r="D73" s="184">
        <v>199990.26</v>
      </c>
      <c r="E73" s="184">
        <v>207171.11</v>
      </c>
    </row>
    <row r="74" spans="1:5" ht="15.75">
      <c r="A74" s="63" t="s">
        <v>255</v>
      </c>
      <c r="B74" s="65" t="s">
        <v>40</v>
      </c>
      <c r="C74" s="182">
        <f t="shared" ref="C74:E75" si="9">C75</f>
        <v>196300</v>
      </c>
      <c r="D74" s="182">
        <f t="shared" si="9"/>
        <v>0</v>
      </c>
      <c r="E74" s="182">
        <f t="shared" si="9"/>
        <v>0</v>
      </c>
    </row>
    <row r="75" spans="1:5" ht="15.75">
      <c r="A75" s="63" t="s">
        <v>256</v>
      </c>
      <c r="B75" s="65" t="s">
        <v>246</v>
      </c>
      <c r="C75" s="182">
        <f t="shared" si="9"/>
        <v>196300</v>
      </c>
      <c r="D75" s="182">
        <f t="shared" si="9"/>
        <v>0</v>
      </c>
      <c r="E75" s="182">
        <f t="shared" si="9"/>
        <v>0</v>
      </c>
    </row>
    <row r="76" spans="1:5" ht="15.75">
      <c r="A76" s="68" t="s">
        <v>285</v>
      </c>
      <c r="B76" s="65" t="s">
        <v>41</v>
      </c>
      <c r="C76" s="182">
        <v>196300</v>
      </c>
      <c r="D76" s="182">
        <v>0</v>
      </c>
      <c r="E76" s="182">
        <v>0</v>
      </c>
    </row>
    <row r="77" spans="1:5" ht="15.75">
      <c r="A77" s="171" t="s">
        <v>386</v>
      </c>
      <c r="B77" s="172" t="s">
        <v>383</v>
      </c>
      <c r="C77" s="186">
        <f t="shared" ref="C77:E78" si="10">C78</f>
        <v>272000</v>
      </c>
      <c r="D77" s="186">
        <f t="shared" si="10"/>
        <v>0</v>
      </c>
      <c r="E77" s="186">
        <f t="shared" si="10"/>
        <v>0</v>
      </c>
    </row>
    <row r="78" spans="1:5" ht="22.5">
      <c r="A78" s="171" t="s">
        <v>387</v>
      </c>
      <c r="B78" s="172" t="s">
        <v>384</v>
      </c>
      <c r="C78" s="186">
        <f t="shared" si="10"/>
        <v>272000</v>
      </c>
      <c r="D78" s="186">
        <f t="shared" si="10"/>
        <v>0</v>
      </c>
      <c r="E78" s="186">
        <f t="shared" si="10"/>
        <v>0</v>
      </c>
    </row>
    <row r="79" spans="1:5" ht="22.5">
      <c r="A79" s="171" t="s">
        <v>388</v>
      </c>
      <c r="B79" s="172" t="s">
        <v>385</v>
      </c>
      <c r="C79" s="186">
        <v>272000</v>
      </c>
      <c r="D79" s="186">
        <v>0</v>
      </c>
      <c r="E79" s="186">
        <v>0</v>
      </c>
    </row>
  </sheetData>
  <mergeCells count="1">
    <mergeCell ref="A6:E6"/>
  </mergeCells>
  <pageMargins left="0.70866141732283472" right="0.3" top="0.55118110236220474" bottom="0.35433070866141736" header="0.31496062992125984" footer="0.23622047244094491"/>
  <pageSetup paperSize="9" scale="74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F28"/>
  <sheetViews>
    <sheetView view="pageBreakPreview" zoomScaleNormal="70" zoomScaleSheetLayoutView="100" workbookViewId="0">
      <selection activeCell="A17" sqref="A17"/>
    </sheetView>
  </sheetViews>
  <sheetFormatPr defaultRowHeight="11.25"/>
  <cols>
    <col min="1" max="1" width="70" style="33" customWidth="1"/>
    <col min="2" max="2" width="11.7109375" style="33" customWidth="1"/>
    <col min="3" max="3" width="8.140625" style="33" customWidth="1"/>
    <col min="4" max="6" width="14.42578125" style="33" customWidth="1"/>
    <col min="7" max="7" width="15.85546875" style="33" customWidth="1"/>
    <col min="8" max="9" width="9.140625" style="33" customWidth="1"/>
    <col min="10" max="16384" width="9.140625" style="33"/>
  </cols>
  <sheetData>
    <row r="1" spans="1:6">
      <c r="E1" s="70"/>
      <c r="F1" s="71" t="s">
        <v>287</v>
      </c>
    </row>
    <row r="2" spans="1:6">
      <c r="E2" s="70"/>
      <c r="F2" s="71" t="str">
        <f>'прил 1...'!E2</f>
        <v>к  решению Совета депутатов</v>
      </c>
    </row>
    <row r="3" spans="1:6">
      <c r="E3" s="70"/>
      <c r="F3" s="71" t="str">
        <f>'прил 1...'!E3</f>
        <v xml:space="preserve"> Старосокулакского сельсовета </v>
      </c>
    </row>
    <row r="4" spans="1:6">
      <c r="E4" s="72"/>
      <c r="F4" s="71" t="s">
        <v>381</v>
      </c>
    </row>
    <row r="5" spans="1:6" ht="36.6" customHeight="1">
      <c r="A5" s="277" t="s">
        <v>327</v>
      </c>
      <c r="B5" s="277"/>
      <c r="C5" s="277"/>
      <c r="D5" s="277"/>
      <c r="E5" s="277"/>
      <c r="F5" s="277"/>
    </row>
    <row r="6" spans="1:6">
      <c r="A6" s="73"/>
      <c r="F6" s="74" t="s">
        <v>55</v>
      </c>
    </row>
    <row r="7" spans="1:6" ht="15.75">
      <c r="A7" s="75" t="s">
        <v>198</v>
      </c>
      <c r="B7" s="187" t="s">
        <v>196</v>
      </c>
      <c r="C7" s="187" t="s">
        <v>197</v>
      </c>
      <c r="D7" s="188" t="s">
        <v>250</v>
      </c>
      <c r="E7" s="188" t="s">
        <v>310</v>
      </c>
      <c r="F7" s="188" t="s">
        <v>322</v>
      </c>
    </row>
    <row r="8" spans="1:6" ht="15.75">
      <c r="A8" s="56" t="s">
        <v>295</v>
      </c>
      <c r="B8" s="189">
        <v>0</v>
      </c>
      <c r="C8" s="189">
        <v>0</v>
      </c>
      <c r="D8" s="190">
        <f>'прил 5...'!G8</f>
        <v>0</v>
      </c>
      <c r="E8" s="190">
        <f>'прил 5...'!H8</f>
        <v>62975</v>
      </c>
      <c r="F8" s="190">
        <f>'прил 5...'!I8</f>
        <v>136200</v>
      </c>
    </row>
    <row r="9" spans="1:6" ht="15.75">
      <c r="A9" s="76" t="s">
        <v>261</v>
      </c>
      <c r="B9" s="191">
        <v>1</v>
      </c>
      <c r="C9" s="191">
        <v>0</v>
      </c>
      <c r="D9" s="192">
        <f>D10+D11+D12+D13</f>
        <v>2252465.44</v>
      </c>
      <c r="E9" s="192">
        <f>E10+E11+E12+E13</f>
        <v>1890501.15</v>
      </c>
      <c r="F9" s="192">
        <f>F10+F11+F12+F13</f>
        <v>1950483</v>
      </c>
    </row>
    <row r="10" spans="1:6" ht="22.5">
      <c r="A10" s="77" t="s">
        <v>262</v>
      </c>
      <c r="B10" s="189">
        <v>1</v>
      </c>
      <c r="C10" s="189">
        <v>2</v>
      </c>
      <c r="D10" s="190">
        <f>'прил 5...'!G11</f>
        <v>756693.4800000001</v>
      </c>
      <c r="E10" s="190">
        <f>'прил 5...'!H11</f>
        <v>780000</v>
      </c>
      <c r="F10" s="190">
        <f>'прил 5...'!I11</f>
        <v>800000</v>
      </c>
    </row>
    <row r="11" spans="1:6" ht="22.5">
      <c r="A11" s="77" t="s">
        <v>263</v>
      </c>
      <c r="B11" s="189">
        <v>1</v>
      </c>
      <c r="C11" s="189">
        <v>4</v>
      </c>
      <c r="D11" s="190">
        <f>'прил 5...'!G19</f>
        <v>1476016.98</v>
      </c>
      <c r="E11" s="190">
        <f>'прил 5...'!H19</f>
        <v>1094444.1499999999</v>
      </c>
      <c r="F11" s="190">
        <f>'прил 5...'!I19</f>
        <v>1134426</v>
      </c>
    </row>
    <row r="12" spans="1:6" ht="22.5">
      <c r="A12" s="77" t="s">
        <v>178</v>
      </c>
      <c r="B12" s="189">
        <v>1</v>
      </c>
      <c r="C12" s="189">
        <v>6</v>
      </c>
      <c r="D12" s="190">
        <f>'прил 5...'!G35</f>
        <v>16057</v>
      </c>
      <c r="E12" s="190">
        <f>'прил 5...'!H35</f>
        <v>16057</v>
      </c>
      <c r="F12" s="190">
        <f>'прил 5...'!I35</f>
        <v>16057</v>
      </c>
    </row>
    <row r="13" spans="1:6" ht="15.75">
      <c r="A13" s="77" t="s">
        <v>357</v>
      </c>
      <c r="B13" s="189">
        <v>1</v>
      </c>
      <c r="C13" s="189">
        <v>7</v>
      </c>
      <c r="D13" s="190">
        <f>'прил 5...'!G41</f>
        <v>3697.98</v>
      </c>
      <c r="E13" s="190">
        <f>'прил 5...'!H41</f>
        <v>0</v>
      </c>
      <c r="F13" s="190">
        <f>'прил 5...'!I41</f>
        <v>0</v>
      </c>
    </row>
    <row r="14" spans="1:6" ht="15.75">
      <c r="A14" s="76" t="s">
        <v>48</v>
      </c>
      <c r="B14" s="191">
        <v>2</v>
      </c>
      <c r="C14" s="191">
        <v>0</v>
      </c>
      <c r="D14" s="192">
        <f>D15</f>
        <v>184112.14</v>
      </c>
      <c r="E14" s="192">
        <f>E15</f>
        <v>199990.26</v>
      </c>
      <c r="F14" s="192">
        <f>F15</f>
        <v>207171.11000000002</v>
      </c>
    </row>
    <row r="15" spans="1:6" ht="15.75">
      <c r="A15" s="77" t="s">
        <v>49</v>
      </c>
      <c r="B15" s="189">
        <v>2</v>
      </c>
      <c r="C15" s="189">
        <v>3</v>
      </c>
      <c r="D15" s="190">
        <f>'прил 5...'!G51</f>
        <v>184112.14</v>
      </c>
      <c r="E15" s="190">
        <f>'прил 5...'!H51</f>
        <v>199990.26</v>
      </c>
      <c r="F15" s="190">
        <f>'прил 5...'!I51</f>
        <v>207171.11000000002</v>
      </c>
    </row>
    <row r="16" spans="1:6" ht="15.75">
      <c r="A16" s="76" t="s">
        <v>50</v>
      </c>
      <c r="B16" s="191">
        <v>3</v>
      </c>
      <c r="C16" s="191">
        <v>0</v>
      </c>
      <c r="D16" s="192">
        <f>D17</f>
        <v>0</v>
      </c>
      <c r="E16" s="192">
        <f>E17</f>
        <v>2000</v>
      </c>
      <c r="F16" s="192">
        <f>F17</f>
        <v>0</v>
      </c>
    </row>
    <row r="17" spans="1:6" ht="22.5">
      <c r="A17" s="77" t="s">
        <v>247</v>
      </c>
      <c r="B17" s="189">
        <v>3</v>
      </c>
      <c r="C17" s="189">
        <v>10</v>
      </c>
      <c r="D17" s="190">
        <f>'прил 5...'!G61</f>
        <v>0</v>
      </c>
      <c r="E17" s="190">
        <f>'прил 5...'!H61</f>
        <v>2000</v>
      </c>
      <c r="F17" s="190">
        <f>'прил 5...'!I61</f>
        <v>0</v>
      </c>
    </row>
    <row r="18" spans="1:6" ht="15.75">
      <c r="A18" s="76" t="s">
        <v>51</v>
      </c>
      <c r="B18" s="191">
        <v>4</v>
      </c>
      <c r="C18" s="191">
        <v>0</v>
      </c>
      <c r="D18" s="192">
        <f>D19</f>
        <v>2610803.5499999998</v>
      </c>
      <c r="E18" s="192">
        <f>E19</f>
        <v>405000</v>
      </c>
      <c r="F18" s="192">
        <f>F19</f>
        <v>536000</v>
      </c>
    </row>
    <row r="19" spans="1:6" ht="15.75">
      <c r="A19" s="77" t="str">
        <f>'прил 5...'!A69</f>
        <v>Дорожное хозяйство (дорожные фонды)</v>
      </c>
      <c r="B19" s="189">
        <v>4</v>
      </c>
      <c r="C19" s="189">
        <v>9</v>
      </c>
      <c r="D19" s="190">
        <f>'прил 5...'!G69</f>
        <v>2610803.5499999998</v>
      </c>
      <c r="E19" s="190">
        <f>'прил 5...'!H69</f>
        <v>405000</v>
      </c>
      <c r="F19" s="190">
        <f>'прил 5...'!I69</f>
        <v>536000</v>
      </c>
    </row>
    <row r="20" spans="1:6" ht="15.75">
      <c r="A20" s="76" t="s">
        <v>173</v>
      </c>
      <c r="B20" s="191">
        <v>5</v>
      </c>
      <c r="C20" s="191">
        <v>0</v>
      </c>
      <c r="D20" s="192">
        <f>'прил 5...'!G92</f>
        <v>832476.04999999993</v>
      </c>
      <c r="E20" s="192">
        <f>'прил 5...'!H92</f>
        <v>22523.85</v>
      </c>
      <c r="F20" s="192">
        <f>'прил 5...'!I92</f>
        <v>0</v>
      </c>
    </row>
    <row r="21" spans="1:6" ht="15.75">
      <c r="A21" s="77" t="s">
        <v>349</v>
      </c>
      <c r="B21" s="189">
        <v>5</v>
      </c>
      <c r="C21" s="189">
        <v>2</v>
      </c>
      <c r="D21" s="190">
        <f>'прил 5...'!G93</f>
        <v>784562.45</v>
      </c>
      <c r="E21" s="190">
        <f>'прил 5...'!H93</f>
        <v>0</v>
      </c>
      <c r="F21" s="190">
        <f>'прил 5...'!I93</f>
        <v>0</v>
      </c>
    </row>
    <row r="22" spans="1:6" ht="15.75">
      <c r="A22" s="77" t="s">
        <v>171</v>
      </c>
      <c r="B22" s="189">
        <v>5</v>
      </c>
      <c r="C22" s="189">
        <v>3</v>
      </c>
      <c r="D22" s="190">
        <f>'прил 5...'!G102</f>
        <v>47913.599999999999</v>
      </c>
      <c r="E22" s="190">
        <f>'прил 5...'!H102</f>
        <v>22523.85</v>
      </c>
      <c r="F22" s="190">
        <f>'прил 5...'!I102</f>
        <v>0</v>
      </c>
    </row>
    <row r="23" spans="1:6" ht="15.75">
      <c r="A23" s="160" t="s">
        <v>355</v>
      </c>
      <c r="B23" s="191">
        <v>7</v>
      </c>
      <c r="C23" s="191">
        <v>0</v>
      </c>
      <c r="D23" s="192">
        <f>D24</f>
        <v>6400</v>
      </c>
      <c r="E23" s="192">
        <f>E24</f>
        <v>0</v>
      </c>
      <c r="F23" s="192">
        <f>F24</f>
        <v>0</v>
      </c>
    </row>
    <row r="24" spans="1:6" ht="15.75">
      <c r="A24" s="160" t="s">
        <v>356</v>
      </c>
      <c r="B24" s="189">
        <v>7</v>
      </c>
      <c r="C24" s="189">
        <v>5</v>
      </c>
      <c r="D24" s="190">
        <f>'прил 5...'!G109</f>
        <v>6400</v>
      </c>
      <c r="E24" s="190">
        <f>'прил 5...'!H109</f>
        <v>0</v>
      </c>
      <c r="F24" s="190">
        <f>'прил 5...'!I109</f>
        <v>0</v>
      </c>
    </row>
    <row r="25" spans="1:6" ht="15.75">
      <c r="A25" s="76" t="s">
        <v>53</v>
      </c>
      <c r="B25" s="191">
        <v>8</v>
      </c>
      <c r="C25" s="191">
        <v>0</v>
      </c>
      <c r="D25" s="192">
        <f>D26</f>
        <v>1295073.7</v>
      </c>
      <c r="E25" s="192">
        <f>E26</f>
        <v>136000</v>
      </c>
      <c r="F25" s="192">
        <f>F26</f>
        <v>101317</v>
      </c>
    </row>
    <row r="26" spans="1:6" ht="15.75">
      <c r="A26" s="77" t="s">
        <v>264</v>
      </c>
      <c r="B26" s="189">
        <v>8</v>
      </c>
      <c r="C26" s="189">
        <v>1</v>
      </c>
      <c r="D26" s="190">
        <f>'прил 5...'!G117</f>
        <v>1295073.7</v>
      </c>
      <c r="E26" s="190">
        <f>'прил 5...'!H117</f>
        <v>136000</v>
      </c>
      <c r="F26" s="190">
        <f>'прил 5...'!I117</f>
        <v>101317</v>
      </c>
    </row>
    <row r="27" spans="1:6" ht="15.75">
      <c r="A27" s="79" t="s">
        <v>265</v>
      </c>
      <c r="B27" s="193" t="s">
        <v>200</v>
      </c>
      <c r="C27" s="193" t="s">
        <v>200</v>
      </c>
      <c r="D27" s="194">
        <f>D8+D9+D14+D16+D18+D20+D23+D25</f>
        <v>7181330.8799999999</v>
      </c>
      <c r="E27" s="194">
        <f>E8+E9+E14+E16+E18+E20+E23+E25</f>
        <v>2718990.2600000002</v>
      </c>
      <c r="F27" s="194">
        <f>F8+F9+F14+F16+F18+F20+F23+F25</f>
        <v>2931171.11</v>
      </c>
    </row>
    <row r="28" spans="1:6">
      <c r="D28" s="48"/>
      <c r="E28" s="48"/>
      <c r="F28" s="48"/>
    </row>
  </sheetData>
  <mergeCells count="1">
    <mergeCell ref="A5:F5"/>
  </mergeCells>
  <pageMargins left="0.70866141732283472" right="0.3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M105"/>
  <sheetViews>
    <sheetView topLeftCell="A40" zoomScaleNormal="100" workbookViewId="0">
      <selection activeCell="A64" sqref="A64"/>
    </sheetView>
  </sheetViews>
  <sheetFormatPr defaultRowHeight="11.25"/>
  <cols>
    <col min="1" max="1" width="83.85546875" style="47" customWidth="1"/>
    <col min="2" max="3" width="6.140625" style="33" customWidth="1"/>
    <col min="4" max="4" width="14" style="33" customWidth="1"/>
    <col min="5" max="5" width="6.28515625" style="33" customWidth="1"/>
    <col min="6" max="8" width="14.42578125" style="33" customWidth="1"/>
    <col min="9" max="9" width="11.28515625" style="33" customWidth="1"/>
    <col min="10" max="10" width="6.85546875" style="33" customWidth="1"/>
    <col min="11" max="12" width="13" style="33" customWidth="1"/>
    <col min="13" max="13" width="0.5703125" style="33" customWidth="1"/>
    <col min="14" max="14" width="29.140625" style="33" customWidth="1"/>
    <col min="15" max="15" width="6" style="33" customWidth="1"/>
    <col min="16" max="16" width="7.140625" style="33" customWidth="1"/>
    <col min="17" max="17" width="14.5703125" style="33" customWidth="1"/>
    <col min="18" max="18" width="0.140625" style="33" customWidth="1"/>
    <col min="19" max="19" width="9.140625" style="33"/>
    <col min="20" max="22" width="14" style="33" customWidth="1"/>
    <col min="23" max="16384" width="9.140625" style="33"/>
  </cols>
  <sheetData>
    <row r="1" spans="1:13" ht="15.6" customHeight="1">
      <c r="A1" s="81"/>
      <c r="B1" s="82"/>
      <c r="C1" s="82"/>
      <c r="D1" s="82"/>
      <c r="E1" s="82"/>
      <c r="F1" s="82"/>
      <c r="G1" s="83"/>
      <c r="H1" s="84" t="s">
        <v>240</v>
      </c>
    </row>
    <row r="2" spans="1:13" ht="14.45" customHeight="1">
      <c r="A2" s="81"/>
      <c r="B2" s="82"/>
      <c r="C2" s="82"/>
      <c r="D2" s="82"/>
      <c r="E2" s="82"/>
      <c r="F2" s="82"/>
      <c r="G2" s="83"/>
      <c r="H2" s="84" t="str">
        <f>'прил 1...'!E2</f>
        <v>к  решению Совета депутатов</v>
      </c>
    </row>
    <row r="3" spans="1:13" ht="15.6" customHeight="1">
      <c r="A3" s="81"/>
      <c r="B3" s="82"/>
      <c r="C3" s="82"/>
      <c r="D3" s="82"/>
      <c r="E3" s="82"/>
      <c r="F3" s="82"/>
      <c r="G3" s="83"/>
      <c r="H3" s="84" t="str">
        <f>'прил 1...'!E3</f>
        <v xml:space="preserve"> Старосокулакского сельсовета </v>
      </c>
    </row>
    <row r="4" spans="1:13" ht="15" customHeight="1">
      <c r="A4" s="81"/>
      <c r="B4" s="82"/>
      <c r="C4" s="82"/>
      <c r="D4" s="82"/>
      <c r="E4" s="82"/>
      <c r="F4" s="82"/>
      <c r="G4" s="83"/>
      <c r="H4" s="84" t="s">
        <v>382</v>
      </c>
    </row>
    <row r="5" spans="1:13">
      <c r="A5" s="81"/>
      <c r="B5" s="82"/>
      <c r="C5" s="82"/>
      <c r="D5" s="82"/>
      <c r="E5" s="82"/>
      <c r="F5" s="82"/>
      <c r="G5" s="82"/>
      <c r="H5" s="84"/>
    </row>
    <row r="6" spans="1:13" ht="47.25" customHeight="1">
      <c r="A6" s="282" t="s">
        <v>328</v>
      </c>
      <c r="B6" s="282"/>
      <c r="C6" s="282"/>
      <c r="D6" s="282"/>
      <c r="E6" s="282"/>
      <c r="F6" s="282"/>
      <c r="G6" s="282"/>
      <c r="H6" s="282"/>
      <c r="I6" s="83"/>
      <c r="J6" s="83"/>
      <c r="K6" s="83"/>
      <c r="L6" s="83"/>
      <c r="M6" s="83"/>
    </row>
    <row r="7" spans="1:13" ht="21" customHeight="1">
      <c r="A7" s="85"/>
      <c r="B7" s="86"/>
      <c r="C7" s="86"/>
      <c r="D7" s="86"/>
      <c r="E7" s="86"/>
      <c r="F7" s="86"/>
      <c r="G7" s="86"/>
      <c r="H7" s="50" t="s">
        <v>55</v>
      </c>
      <c r="I7" s="83"/>
      <c r="J7" s="83"/>
      <c r="K7" s="83"/>
      <c r="L7" s="83"/>
      <c r="M7" s="83"/>
    </row>
    <row r="8" spans="1:13" ht="31.5" customHeight="1">
      <c r="A8" s="221" t="s">
        <v>56</v>
      </c>
      <c r="B8" s="187" t="s">
        <v>58</v>
      </c>
      <c r="C8" s="187" t="s">
        <v>59</v>
      </c>
      <c r="D8" s="187" t="s">
        <v>60</v>
      </c>
      <c r="E8" s="187" t="s">
        <v>61</v>
      </c>
      <c r="F8" s="177" t="s">
        <v>250</v>
      </c>
      <c r="G8" s="177" t="s">
        <v>310</v>
      </c>
      <c r="H8" s="177" t="s">
        <v>322</v>
      </c>
    </row>
    <row r="9" spans="1:13" ht="15.75">
      <c r="A9" s="222" t="s">
        <v>295</v>
      </c>
      <c r="B9" s="195">
        <v>0</v>
      </c>
      <c r="C9" s="195">
        <v>0</v>
      </c>
      <c r="D9" s="196">
        <v>0</v>
      </c>
      <c r="E9" s="197">
        <v>0</v>
      </c>
      <c r="F9" s="198">
        <f>'прил 5...'!G8</f>
        <v>0</v>
      </c>
      <c r="G9" s="198">
        <f>'прил 5...'!H8</f>
        <v>62975</v>
      </c>
      <c r="H9" s="198">
        <f>'прил 5...'!I8</f>
        <v>136200</v>
      </c>
    </row>
    <row r="10" spans="1:13" ht="15.75">
      <c r="A10" s="223" t="s">
        <v>43</v>
      </c>
      <c r="B10" s="199">
        <v>1</v>
      </c>
      <c r="C10" s="199">
        <v>0</v>
      </c>
      <c r="D10" s="200">
        <v>0</v>
      </c>
      <c r="E10" s="201">
        <v>0</v>
      </c>
      <c r="F10" s="202">
        <f>F11+F17+F29+F35</f>
        <v>2252465.44</v>
      </c>
      <c r="G10" s="202">
        <f>G11+G17+G29+G35</f>
        <v>1890501.15</v>
      </c>
      <c r="H10" s="202">
        <f>H11+H17+H29+H35</f>
        <v>1950483</v>
      </c>
    </row>
    <row r="11" spans="1:13" ht="24">
      <c r="A11" s="224" t="s">
        <v>44</v>
      </c>
      <c r="B11" s="203">
        <v>1</v>
      </c>
      <c r="C11" s="203">
        <v>2</v>
      </c>
      <c r="D11" s="204">
        <v>0</v>
      </c>
      <c r="E11" s="205">
        <v>0</v>
      </c>
      <c r="F11" s="206">
        <f t="shared" ref="F11:H15" si="0">F12</f>
        <v>756693.4800000001</v>
      </c>
      <c r="G11" s="206">
        <f t="shared" si="0"/>
        <v>780000</v>
      </c>
      <c r="H11" s="206">
        <f t="shared" si="0"/>
        <v>800000</v>
      </c>
    </row>
    <row r="12" spans="1:13" ht="24">
      <c r="A12" s="225" t="s">
        <v>281</v>
      </c>
      <c r="B12" s="195">
        <v>1</v>
      </c>
      <c r="C12" s="195">
        <v>2</v>
      </c>
      <c r="D12" s="196">
        <v>6600000000</v>
      </c>
      <c r="E12" s="197">
        <v>0</v>
      </c>
      <c r="F12" s="194">
        <f>F13</f>
        <v>756693.4800000001</v>
      </c>
      <c r="G12" s="194">
        <f>G14</f>
        <v>780000</v>
      </c>
      <c r="H12" s="194">
        <f>H14</f>
        <v>800000</v>
      </c>
    </row>
    <row r="13" spans="1:13" ht="15.75">
      <c r="A13" s="226" t="s">
        <v>266</v>
      </c>
      <c r="B13" s="195">
        <v>1</v>
      </c>
      <c r="C13" s="195">
        <v>2</v>
      </c>
      <c r="D13" s="196">
        <v>6640000000</v>
      </c>
      <c r="E13" s="197">
        <v>0</v>
      </c>
      <c r="F13" s="194">
        <f>F14</f>
        <v>756693.4800000001</v>
      </c>
      <c r="G13" s="194">
        <f>G14</f>
        <v>780000</v>
      </c>
      <c r="H13" s="194">
        <f>H14</f>
        <v>800000</v>
      </c>
    </row>
    <row r="14" spans="1:13" ht="15.75">
      <c r="A14" s="226" t="s">
        <v>267</v>
      </c>
      <c r="B14" s="195">
        <v>1</v>
      </c>
      <c r="C14" s="195">
        <v>2</v>
      </c>
      <c r="D14" s="196">
        <v>6640500000</v>
      </c>
      <c r="E14" s="197">
        <v>0</v>
      </c>
      <c r="F14" s="194">
        <f t="shared" si="0"/>
        <v>756693.4800000001</v>
      </c>
      <c r="G14" s="194">
        <f t="shared" si="0"/>
        <v>780000</v>
      </c>
      <c r="H14" s="194">
        <f t="shared" si="0"/>
        <v>800000</v>
      </c>
    </row>
    <row r="15" spans="1:13" ht="15.75">
      <c r="A15" s="227" t="s">
        <v>62</v>
      </c>
      <c r="B15" s="207">
        <v>1</v>
      </c>
      <c r="C15" s="207">
        <v>2</v>
      </c>
      <c r="D15" s="208">
        <v>6640510010</v>
      </c>
      <c r="E15" s="209">
        <v>0</v>
      </c>
      <c r="F15" s="210">
        <f t="shared" si="0"/>
        <v>756693.4800000001</v>
      </c>
      <c r="G15" s="210">
        <f t="shared" si="0"/>
        <v>780000</v>
      </c>
      <c r="H15" s="210">
        <f t="shared" si="0"/>
        <v>800000</v>
      </c>
    </row>
    <row r="16" spans="1:13" ht="15.75">
      <c r="A16" s="228" t="s">
        <v>63</v>
      </c>
      <c r="B16" s="211">
        <v>1</v>
      </c>
      <c r="C16" s="211">
        <v>2</v>
      </c>
      <c r="D16" s="212">
        <v>6640510010</v>
      </c>
      <c r="E16" s="213">
        <v>120</v>
      </c>
      <c r="F16" s="214">
        <f>'прил 5...'!G16</f>
        <v>756693.4800000001</v>
      </c>
      <c r="G16" s="214">
        <f>'прил 5...'!H16</f>
        <v>780000</v>
      </c>
      <c r="H16" s="214">
        <f>'прил 5...'!I16</f>
        <v>800000</v>
      </c>
    </row>
    <row r="17" spans="1:8" ht="24">
      <c r="A17" s="224" t="s">
        <v>47</v>
      </c>
      <c r="B17" s="203">
        <v>1</v>
      </c>
      <c r="C17" s="203">
        <v>4</v>
      </c>
      <c r="D17" s="204">
        <v>0</v>
      </c>
      <c r="E17" s="205">
        <v>0</v>
      </c>
      <c r="F17" s="206">
        <f t="shared" ref="F17:H19" si="1">F18</f>
        <v>1476016.98</v>
      </c>
      <c r="G17" s="206">
        <f t="shared" si="1"/>
        <v>1094444.1499999999</v>
      </c>
      <c r="H17" s="206">
        <f t="shared" si="1"/>
        <v>1134426</v>
      </c>
    </row>
    <row r="18" spans="1:8" ht="24">
      <c r="A18" s="225" t="s">
        <v>281</v>
      </c>
      <c r="B18" s="195">
        <v>1</v>
      </c>
      <c r="C18" s="195">
        <v>4</v>
      </c>
      <c r="D18" s="196">
        <v>6600000000</v>
      </c>
      <c r="E18" s="197">
        <v>0</v>
      </c>
      <c r="F18" s="194">
        <f t="shared" si="1"/>
        <v>1476016.98</v>
      </c>
      <c r="G18" s="194">
        <f t="shared" si="1"/>
        <v>1094444.1499999999</v>
      </c>
      <c r="H18" s="194">
        <f t="shared" si="1"/>
        <v>1134426</v>
      </c>
    </row>
    <row r="19" spans="1:8" ht="15.75">
      <c r="A19" s="226" t="s">
        <v>266</v>
      </c>
      <c r="B19" s="195">
        <v>1</v>
      </c>
      <c r="C19" s="195">
        <v>4</v>
      </c>
      <c r="D19" s="196">
        <v>6640000000</v>
      </c>
      <c r="E19" s="197">
        <v>0</v>
      </c>
      <c r="F19" s="194">
        <f t="shared" si="1"/>
        <v>1476016.98</v>
      </c>
      <c r="G19" s="194">
        <f t="shared" si="1"/>
        <v>1094444.1499999999</v>
      </c>
      <c r="H19" s="194">
        <f t="shared" si="1"/>
        <v>1134426</v>
      </c>
    </row>
    <row r="20" spans="1:8" ht="15.75">
      <c r="A20" s="226" t="s">
        <v>267</v>
      </c>
      <c r="B20" s="195">
        <v>1</v>
      </c>
      <c r="C20" s="195">
        <v>4</v>
      </c>
      <c r="D20" s="196">
        <v>6640500000</v>
      </c>
      <c r="E20" s="197">
        <v>0</v>
      </c>
      <c r="F20" s="194">
        <f>F21+F25+F27</f>
        <v>1476016.98</v>
      </c>
      <c r="G20" s="194">
        <f>G21+G25+G27</f>
        <v>1094444.1499999999</v>
      </c>
      <c r="H20" s="194">
        <f>H21+H25+H27</f>
        <v>1134426</v>
      </c>
    </row>
    <row r="21" spans="1:8" ht="15.75">
      <c r="A21" s="227" t="s">
        <v>292</v>
      </c>
      <c r="B21" s="207">
        <v>1</v>
      </c>
      <c r="C21" s="207">
        <v>4</v>
      </c>
      <c r="D21" s="208">
        <v>6640510020</v>
      </c>
      <c r="E21" s="209">
        <v>0</v>
      </c>
      <c r="F21" s="210">
        <f>F22+F23+F24</f>
        <v>1427866.98</v>
      </c>
      <c r="G21" s="210">
        <f>G22+G23+G24</f>
        <v>1046294.15</v>
      </c>
      <c r="H21" s="210">
        <f>H22+H23+H24</f>
        <v>1086276</v>
      </c>
    </row>
    <row r="22" spans="1:8" ht="15.75">
      <c r="A22" s="228" t="s">
        <v>63</v>
      </c>
      <c r="B22" s="211">
        <v>1</v>
      </c>
      <c r="C22" s="211">
        <v>4</v>
      </c>
      <c r="D22" s="212">
        <v>6640510020</v>
      </c>
      <c r="E22" s="213" t="s">
        <v>64</v>
      </c>
      <c r="F22" s="214">
        <f>'прил 5...'!G24</f>
        <v>938848.82</v>
      </c>
      <c r="G22" s="214">
        <f>'прил 5...'!H24</f>
        <v>1045294.15</v>
      </c>
      <c r="H22" s="214">
        <f>'прил 5...'!I24</f>
        <v>1045294.15</v>
      </c>
    </row>
    <row r="23" spans="1:8" ht="15.75">
      <c r="A23" s="228" t="s">
        <v>66</v>
      </c>
      <c r="B23" s="211">
        <v>1</v>
      </c>
      <c r="C23" s="211">
        <v>4</v>
      </c>
      <c r="D23" s="212">
        <v>6640510020</v>
      </c>
      <c r="E23" s="213" t="s">
        <v>65</v>
      </c>
      <c r="F23" s="214">
        <f>'прил 5...'!G27</f>
        <v>485615.55</v>
      </c>
      <c r="G23" s="214">
        <f>'прил 5...'!H27</f>
        <v>1000</v>
      </c>
      <c r="H23" s="214">
        <f>'прил 5...'!I27</f>
        <v>40981.85</v>
      </c>
    </row>
    <row r="24" spans="1:8" ht="15.75">
      <c r="A24" s="228" t="s">
        <v>172</v>
      </c>
      <c r="B24" s="211">
        <v>1</v>
      </c>
      <c r="C24" s="211">
        <v>4</v>
      </c>
      <c r="D24" s="212">
        <v>6640510020</v>
      </c>
      <c r="E24" s="213">
        <v>850</v>
      </c>
      <c r="F24" s="214">
        <f>'прил 5...'!G29</f>
        <v>3402.61</v>
      </c>
      <c r="G24" s="214">
        <f>'прил 5...'!H29</f>
        <v>0</v>
      </c>
      <c r="H24" s="214">
        <f>'прил 5...'!I29</f>
        <v>0</v>
      </c>
    </row>
    <row r="25" spans="1:8" ht="36">
      <c r="A25" s="227" t="s">
        <v>312</v>
      </c>
      <c r="B25" s="207">
        <v>1</v>
      </c>
      <c r="C25" s="207">
        <v>4</v>
      </c>
      <c r="D25" s="208" t="s">
        <v>314</v>
      </c>
      <c r="E25" s="209">
        <v>0</v>
      </c>
      <c r="F25" s="210">
        <f>F26</f>
        <v>23000</v>
      </c>
      <c r="G25" s="210">
        <f>G26</f>
        <v>23000</v>
      </c>
      <c r="H25" s="210">
        <f>H26</f>
        <v>23000</v>
      </c>
    </row>
    <row r="26" spans="1:8" ht="15.75">
      <c r="A26" s="229" t="s">
        <v>40</v>
      </c>
      <c r="B26" s="215">
        <v>1</v>
      </c>
      <c r="C26" s="215">
        <v>4</v>
      </c>
      <c r="D26" s="216" t="s">
        <v>314</v>
      </c>
      <c r="E26" s="217">
        <v>540</v>
      </c>
      <c r="F26" s="218">
        <f>'прил 5...'!G32</f>
        <v>23000</v>
      </c>
      <c r="G26" s="218">
        <f>'прил 5...'!H32</f>
        <v>23000</v>
      </c>
      <c r="H26" s="218">
        <f>'прил 5...'!I32</f>
        <v>23000</v>
      </c>
    </row>
    <row r="27" spans="1:8" ht="48">
      <c r="A27" s="227" t="s">
        <v>313</v>
      </c>
      <c r="B27" s="207">
        <v>1</v>
      </c>
      <c r="C27" s="207">
        <v>4</v>
      </c>
      <c r="D27" s="208" t="s">
        <v>315</v>
      </c>
      <c r="E27" s="209">
        <v>0</v>
      </c>
      <c r="F27" s="210">
        <f>F28</f>
        <v>25150</v>
      </c>
      <c r="G27" s="210">
        <f>G28</f>
        <v>25150</v>
      </c>
      <c r="H27" s="210">
        <f>H28</f>
        <v>25150</v>
      </c>
    </row>
    <row r="28" spans="1:8" ht="15.75">
      <c r="A28" s="229" t="s">
        <v>40</v>
      </c>
      <c r="B28" s="215">
        <v>1</v>
      </c>
      <c r="C28" s="215">
        <v>4</v>
      </c>
      <c r="D28" s="216" t="s">
        <v>315</v>
      </c>
      <c r="E28" s="217">
        <v>540</v>
      </c>
      <c r="F28" s="218">
        <f>'прил 5...'!G34</f>
        <v>25150</v>
      </c>
      <c r="G28" s="218">
        <f>'прил 5...'!H34</f>
        <v>25150</v>
      </c>
      <c r="H28" s="218">
        <f>'прил 5...'!I34</f>
        <v>25150</v>
      </c>
    </row>
    <row r="29" spans="1:8" ht="24">
      <c r="A29" s="224" t="s">
        <v>178</v>
      </c>
      <c r="B29" s="203">
        <v>1</v>
      </c>
      <c r="C29" s="203">
        <v>6</v>
      </c>
      <c r="D29" s="204">
        <v>0</v>
      </c>
      <c r="E29" s="205">
        <v>0</v>
      </c>
      <c r="F29" s="206">
        <f>F30</f>
        <v>16057</v>
      </c>
      <c r="G29" s="206">
        <f t="shared" ref="G29:H32" si="2">G30</f>
        <v>16057</v>
      </c>
      <c r="H29" s="206">
        <f t="shared" si="2"/>
        <v>16057</v>
      </c>
    </row>
    <row r="30" spans="1:8" ht="24">
      <c r="A30" s="225" t="s">
        <v>281</v>
      </c>
      <c r="B30" s="195">
        <v>1</v>
      </c>
      <c r="C30" s="195">
        <v>6</v>
      </c>
      <c r="D30" s="196">
        <v>6600000000</v>
      </c>
      <c r="E30" s="197">
        <v>0</v>
      </c>
      <c r="F30" s="194">
        <f>F31</f>
        <v>16057</v>
      </c>
      <c r="G30" s="194">
        <f t="shared" si="2"/>
        <v>16057</v>
      </c>
      <c r="H30" s="194">
        <f t="shared" si="2"/>
        <v>16057</v>
      </c>
    </row>
    <row r="31" spans="1:8" ht="15.75">
      <c r="A31" s="226" t="s">
        <v>266</v>
      </c>
      <c r="B31" s="195">
        <v>1</v>
      </c>
      <c r="C31" s="195">
        <v>6</v>
      </c>
      <c r="D31" s="196">
        <v>6640000000</v>
      </c>
      <c r="E31" s="197">
        <v>0</v>
      </c>
      <c r="F31" s="194">
        <f>F32</f>
        <v>16057</v>
      </c>
      <c r="G31" s="194">
        <f t="shared" si="2"/>
        <v>16057</v>
      </c>
      <c r="H31" s="194">
        <f t="shared" si="2"/>
        <v>16057</v>
      </c>
    </row>
    <row r="32" spans="1:8" ht="15.75">
      <c r="A32" s="226" t="s">
        <v>267</v>
      </c>
      <c r="B32" s="195">
        <v>1</v>
      </c>
      <c r="C32" s="195">
        <v>6</v>
      </c>
      <c r="D32" s="196">
        <v>6640500000</v>
      </c>
      <c r="E32" s="197">
        <v>0</v>
      </c>
      <c r="F32" s="194">
        <f>F33</f>
        <v>16057</v>
      </c>
      <c r="G32" s="194">
        <f t="shared" si="2"/>
        <v>16057</v>
      </c>
      <c r="H32" s="194">
        <f t="shared" si="2"/>
        <v>16057</v>
      </c>
    </row>
    <row r="33" spans="1:8" ht="36">
      <c r="A33" s="227" t="s">
        <v>316</v>
      </c>
      <c r="B33" s="207">
        <v>1</v>
      </c>
      <c r="C33" s="207">
        <v>6</v>
      </c>
      <c r="D33" s="208" t="s">
        <v>320</v>
      </c>
      <c r="E33" s="209">
        <v>0</v>
      </c>
      <c r="F33" s="210">
        <f>F34</f>
        <v>16057</v>
      </c>
      <c r="G33" s="210">
        <f>G34</f>
        <v>16057</v>
      </c>
      <c r="H33" s="210">
        <f>H34</f>
        <v>16057</v>
      </c>
    </row>
    <row r="34" spans="1:8" ht="15.75">
      <c r="A34" s="229" t="s">
        <v>40</v>
      </c>
      <c r="B34" s="211">
        <v>1</v>
      </c>
      <c r="C34" s="211">
        <v>6</v>
      </c>
      <c r="D34" s="216" t="s">
        <v>320</v>
      </c>
      <c r="E34" s="217">
        <v>540</v>
      </c>
      <c r="F34" s="218">
        <f>'прил 5...'!G40</f>
        <v>16057</v>
      </c>
      <c r="G34" s="218">
        <f>'прил 5...'!H40</f>
        <v>16057</v>
      </c>
      <c r="H34" s="218">
        <f>'прил 5...'!I40</f>
        <v>16057</v>
      </c>
    </row>
    <row r="35" spans="1:8" ht="15.75">
      <c r="A35" s="230" t="s">
        <v>357</v>
      </c>
      <c r="B35" s="203">
        <v>1</v>
      </c>
      <c r="C35" s="203">
        <v>7</v>
      </c>
      <c r="D35" s="204">
        <v>0</v>
      </c>
      <c r="E35" s="205">
        <v>0</v>
      </c>
      <c r="F35" s="206">
        <f>F36</f>
        <v>3697.98</v>
      </c>
      <c r="G35" s="206">
        <f>G36</f>
        <v>0</v>
      </c>
      <c r="H35" s="206">
        <f>H36</f>
        <v>0</v>
      </c>
    </row>
    <row r="36" spans="1:8" ht="15.75">
      <c r="A36" s="230" t="s">
        <v>358</v>
      </c>
      <c r="B36" s="195">
        <v>1</v>
      </c>
      <c r="C36" s="195">
        <v>7</v>
      </c>
      <c r="D36" s="196">
        <v>7700000000</v>
      </c>
      <c r="E36" s="197">
        <v>0</v>
      </c>
      <c r="F36" s="194">
        <f>F37</f>
        <v>3697.98</v>
      </c>
      <c r="G36" s="194">
        <f t="shared" ref="G36:H38" si="3">G37</f>
        <v>0</v>
      </c>
      <c r="H36" s="194">
        <f t="shared" si="3"/>
        <v>0</v>
      </c>
    </row>
    <row r="37" spans="1:8" ht="15.75">
      <c r="A37" s="230" t="s">
        <v>359</v>
      </c>
      <c r="B37" s="195">
        <v>1</v>
      </c>
      <c r="C37" s="195">
        <v>7</v>
      </c>
      <c r="D37" s="196">
        <v>7720000000</v>
      </c>
      <c r="E37" s="197">
        <v>0</v>
      </c>
      <c r="F37" s="194">
        <f>F38</f>
        <v>3697.98</v>
      </c>
      <c r="G37" s="194">
        <f t="shared" si="3"/>
        <v>0</v>
      </c>
      <c r="H37" s="194">
        <f t="shared" si="3"/>
        <v>0</v>
      </c>
    </row>
    <row r="38" spans="1:8" ht="15.75">
      <c r="A38" s="230" t="s">
        <v>360</v>
      </c>
      <c r="B38" s="195">
        <v>1</v>
      </c>
      <c r="C38" s="195">
        <v>7</v>
      </c>
      <c r="D38" s="196">
        <v>7720010050</v>
      </c>
      <c r="E38" s="197">
        <v>0</v>
      </c>
      <c r="F38" s="194">
        <f>F39</f>
        <v>3697.98</v>
      </c>
      <c r="G38" s="194">
        <f t="shared" si="3"/>
        <v>0</v>
      </c>
      <c r="H38" s="194">
        <f t="shared" si="3"/>
        <v>0</v>
      </c>
    </row>
    <row r="39" spans="1:8" ht="15.75">
      <c r="A39" s="230" t="s">
        <v>361</v>
      </c>
      <c r="B39" s="195">
        <v>1</v>
      </c>
      <c r="C39" s="195">
        <v>7</v>
      </c>
      <c r="D39" s="196">
        <v>7720010050</v>
      </c>
      <c r="E39" s="197">
        <v>800</v>
      </c>
      <c r="F39" s="194">
        <f>F40</f>
        <v>3697.98</v>
      </c>
      <c r="G39" s="194">
        <f>G40</f>
        <v>0</v>
      </c>
      <c r="H39" s="194">
        <f>H40</f>
        <v>0</v>
      </c>
    </row>
    <row r="40" spans="1:8" ht="15.75">
      <c r="A40" s="230" t="s">
        <v>362</v>
      </c>
      <c r="B40" s="195">
        <v>1</v>
      </c>
      <c r="C40" s="195">
        <v>7</v>
      </c>
      <c r="D40" s="196">
        <v>7720010050</v>
      </c>
      <c r="E40" s="197">
        <v>880</v>
      </c>
      <c r="F40" s="194">
        <f>'прил 5...'!G46</f>
        <v>3697.98</v>
      </c>
      <c r="G40" s="194">
        <f>'прил 5...'!H46</f>
        <v>0</v>
      </c>
      <c r="H40" s="194">
        <f>'прил 5...'!I46</f>
        <v>0</v>
      </c>
    </row>
    <row r="41" spans="1:8" ht="15.75">
      <c r="A41" s="223" t="s">
        <v>48</v>
      </c>
      <c r="B41" s="199">
        <v>2</v>
      </c>
      <c r="C41" s="199">
        <v>0</v>
      </c>
      <c r="D41" s="200">
        <v>0</v>
      </c>
      <c r="E41" s="201">
        <v>0</v>
      </c>
      <c r="F41" s="202">
        <f t="shared" ref="F41:H45" si="4">F42</f>
        <v>184112.14</v>
      </c>
      <c r="G41" s="202">
        <f t="shared" si="4"/>
        <v>199990.26</v>
      </c>
      <c r="H41" s="202">
        <f t="shared" si="4"/>
        <v>207171.11000000002</v>
      </c>
    </row>
    <row r="42" spans="1:8" ht="15.75">
      <c r="A42" s="224" t="s">
        <v>49</v>
      </c>
      <c r="B42" s="203">
        <v>2</v>
      </c>
      <c r="C42" s="203">
        <v>3</v>
      </c>
      <c r="D42" s="204">
        <v>0</v>
      </c>
      <c r="E42" s="205">
        <v>0</v>
      </c>
      <c r="F42" s="206">
        <f t="shared" si="4"/>
        <v>184112.14</v>
      </c>
      <c r="G42" s="206">
        <f t="shared" si="4"/>
        <v>199990.26</v>
      </c>
      <c r="H42" s="206">
        <f t="shared" si="4"/>
        <v>207171.11000000002</v>
      </c>
    </row>
    <row r="43" spans="1:8" ht="24">
      <c r="A43" s="225" t="s">
        <v>281</v>
      </c>
      <c r="B43" s="195">
        <v>2</v>
      </c>
      <c r="C43" s="195">
        <v>3</v>
      </c>
      <c r="D43" s="196">
        <v>6600000000</v>
      </c>
      <c r="E43" s="197">
        <v>0</v>
      </c>
      <c r="F43" s="194">
        <f>F44</f>
        <v>184112.14</v>
      </c>
      <c r="G43" s="194">
        <f t="shared" si="4"/>
        <v>199990.26</v>
      </c>
      <c r="H43" s="194">
        <f t="shared" si="4"/>
        <v>207171.11000000002</v>
      </c>
    </row>
    <row r="44" spans="1:8" ht="15.75">
      <c r="A44" s="226" t="s">
        <v>266</v>
      </c>
      <c r="B44" s="195">
        <v>2</v>
      </c>
      <c r="C44" s="195">
        <v>3</v>
      </c>
      <c r="D44" s="196">
        <v>6640000000</v>
      </c>
      <c r="E44" s="197">
        <v>0</v>
      </c>
      <c r="F44" s="194">
        <f>F45</f>
        <v>184112.14</v>
      </c>
      <c r="G44" s="194">
        <f t="shared" si="4"/>
        <v>199990.26</v>
      </c>
      <c r="H44" s="194">
        <f t="shared" si="4"/>
        <v>207171.11000000002</v>
      </c>
    </row>
    <row r="45" spans="1:8" ht="15.75">
      <c r="A45" s="226" t="s">
        <v>267</v>
      </c>
      <c r="B45" s="195">
        <v>2</v>
      </c>
      <c r="C45" s="195">
        <v>3</v>
      </c>
      <c r="D45" s="196">
        <v>6640500000</v>
      </c>
      <c r="E45" s="197">
        <v>0</v>
      </c>
      <c r="F45" s="194">
        <f t="shared" si="4"/>
        <v>184112.14</v>
      </c>
      <c r="G45" s="194">
        <f t="shared" si="4"/>
        <v>199990.26</v>
      </c>
      <c r="H45" s="194">
        <f t="shared" si="4"/>
        <v>207171.11000000002</v>
      </c>
    </row>
    <row r="46" spans="1:8" ht="24">
      <c r="A46" s="227" t="s">
        <v>293</v>
      </c>
      <c r="B46" s="207">
        <v>2</v>
      </c>
      <c r="C46" s="207">
        <v>3</v>
      </c>
      <c r="D46" s="208">
        <v>6640551180</v>
      </c>
      <c r="E46" s="209">
        <v>0</v>
      </c>
      <c r="F46" s="210">
        <f>F47+F48</f>
        <v>184112.14</v>
      </c>
      <c r="G46" s="210">
        <f>G47+G48</f>
        <v>199990.26</v>
      </c>
      <c r="H46" s="210">
        <f>H47+H48</f>
        <v>207171.11000000002</v>
      </c>
    </row>
    <row r="47" spans="1:8" ht="15.75">
      <c r="A47" s="228" t="s">
        <v>63</v>
      </c>
      <c r="B47" s="211">
        <v>2</v>
      </c>
      <c r="C47" s="211">
        <v>3</v>
      </c>
      <c r="D47" s="212">
        <v>6640551180</v>
      </c>
      <c r="E47" s="213">
        <v>120</v>
      </c>
      <c r="F47" s="214">
        <f>'прил 5...'!G53</f>
        <v>166613.81</v>
      </c>
      <c r="G47" s="214">
        <f>'прил 5...'!H53</f>
        <v>199990.26</v>
      </c>
      <c r="H47" s="214">
        <f>'прил 5...'!I53</f>
        <v>207171.11000000002</v>
      </c>
    </row>
    <row r="48" spans="1:8" ht="15.75">
      <c r="A48" s="228" t="s">
        <v>66</v>
      </c>
      <c r="B48" s="211">
        <v>2</v>
      </c>
      <c r="C48" s="211">
        <v>3</v>
      </c>
      <c r="D48" s="212">
        <v>6640551180</v>
      </c>
      <c r="E48" s="213">
        <v>240</v>
      </c>
      <c r="F48" s="214">
        <f>'прил 5...'!G58</f>
        <v>17498.330000000002</v>
      </c>
      <c r="G48" s="214">
        <f>'прил 5...'!H58</f>
        <v>0</v>
      </c>
      <c r="H48" s="214">
        <f>'прил 5...'!I58</f>
        <v>0</v>
      </c>
    </row>
    <row r="49" spans="1:8" ht="15.75">
      <c r="A49" s="223" t="s">
        <v>50</v>
      </c>
      <c r="B49" s="199">
        <v>3</v>
      </c>
      <c r="C49" s="199">
        <v>0</v>
      </c>
      <c r="D49" s="200">
        <v>0</v>
      </c>
      <c r="E49" s="201">
        <v>0</v>
      </c>
      <c r="F49" s="202">
        <f>F50</f>
        <v>0</v>
      </c>
      <c r="G49" s="202">
        <f>G50</f>
        <v>2000</v>
      </c>
      <c r="H49" s="202">
        <f>H50</f>
        <v>0</v>
      </c>
    </row>
    <row r="50" spans="1:8" ht="24">
      <c r="A50" s="224" t="s">
        <v>247</v>
      </c>
      <c r="B50" s="203">
        <v>3</v>
      </c>
      <c r="C50" s="203">
        <v>10</v>
      </c>
      <c r="D50" s="204">
        <v>0</v>
      </c>
      <c r="E50" s="205">
        <v>0</v>
      </c>
      <c r="F50" s="206">
        <f t="shared" ref="F50:H54" si="5">F51</f>
        <v>0</v>
      </c>
      <c r="G50" s="206">
        <f t="shared" si="5"/>
        <v>2000</v>
      </c>
      <c r="H50" s="206">
        <f t="shared" si="5"/>
        <v>0</v>
      </c>
    </row>
    <row r="51" spans="1:8" ht="24">
      <c r="A51" s="225" t="s">
        <v>281</v>
      </c>
      <c r="B51" s="195">
        <v>3</v>
      </c>
      <c r="C51" s="195">
        <v>10</v>
      </c>
      <c r="D51" s="196">
        <v>6600000000</v>
      </c>
      <c r="E51" s="197">
        <v>0</v>
      </c>
      <c r="F51" s="194">
        <f>F52</f>
        <v>0</v>
      </c>
      <c r="G51" s="194">
        <f t="shared" si="5"/>
        <v>2000</v>
      </c>
      <c r="H51" s="194">
        <f t="shared" si="5"/>
        <v>0</v>
      </c>
    </row>
    <row r="52" spans="1:8" ht="15.75">
      <c r="A52" s="226" t="s">
        <v>266</v>
      </c>
      <c r="B52" s="195">
        <v>3</v>
      </c>
      <c r="C52" s="195">
        <v>10</v>
      </c>
      <c r="D52" s="196">
        <v>6640000000</v>
      </c>
      <c r="E52" s="197">
        <v>0</v>
      </c>
      <c r="F52" s="194">
        <f>F53</f>
        <v>0</v>
      </c>
      <c r="G52" s="194">
        <f t="shared" si="5"/>
        <v>2000</v>
      </c>
      <c r="H52" s="194">
        <f t="shared" si="5"/>
        <v>0</v>
      </c>
    </row>
    <row r="53" spans="1:8" ht="15.75">
      <c r="A53" s="226" t="s">
        <v>268</v>
      </c>
      <c r="B53" s="195">
        <v>3</v>
      </c>
      <c r="C53" s="195">
        <v>10</v>
      </c>
      <c r="D53" s="196">
        <v>6640100000</v>
      </c>
      <c r="E53" s="197">
        <v>0</v>
      </c>
      <c r="F53" s="194">
        <f>F54</f>
        <v>0</v>
      </c>
      <c r="G53" s="194">
        <f t="shared" si="5"/>
        <v>2000</v>
      </c>
      <c r="H53" s="194">
        <f t="shared" si="5"/>
        <v>0</v>
      </c>
    </row>
    <row r="54" spans="1:8" ht="15.75">
      <c r="A54" s="227" t="s">
        <v>294</v>
      </c>
      <c r="B54" s="207">
        <v>3</v>
      </c>
      <c r="C54" s="207">
        <v>10</v>
      </c>
      <c r="D54" s="208">
        <v>6640195020</v>
      </c>
      <c r="E54" s="209">
        <v>0</v>
      </c>
      <c r="F54" s="210">
        <f t="shared" si="5"/>
        <v>0</v>
      </c>
      <c r="G54" s="210">
        <f t="shared" si="5"/>
        <v>2000</v>
      </c>
      <c r="H54" s="210">
        <f t="shared" si="5"/>
        <v>0</v>
      </c>
    </row>
    <row r="55" spans="1:8" ht="15.75">
      <c r="A55" s="228" t="s">
        <v>66</v>
      </c>
      <c r="B55" s="211">
        <v>3</v>
      </c>
      <c r="C55" s="211">
        <v>10</v>
      </c>
      <c r="D55" s="212">
        <v>6640195020</v>
      </c>
      <c r="E55" s="213">
        <v>240</v>
      </c>
      <c r="F55" s="214">
        <f>'прил 5...'!G66</f>
        <v>0</v>
      </c>
      <c r="G55" s="214">
        <f>'прил 5...'!H66</f>
        <v>2000</v>
      </c>
      <c r="H55" s="214">
        <f>'прил 5...'!I66</f>
        <v>0</v>
      </c>
    </row>
    <row r="56" spans="1:8" ht="15.75">
      <c r="A56" s="230" t="s">
        <v>51</v>
      </c>
      <c r="B56" s="199">
        <v>4</v>
      </c>
      <c r="C56" s="199">
        <v>0</v>
      </c>
      <c r="D56" s="200">
        <v>0</v>
      </c>
      <c r="E56" s="201">
        <v>0</v>
      </c>
      <c r="F56" s="202">
        <f>F58</f>
        <v>2610803.5499999998</v>
      </c>
      <c r="G56" s="202">
        <f>G58+G65</f>
        <v>405000</v>
      </c>
      <c r="H56" s="202">
        <f>H58+H65</f>
        <v>536000</v>
      </c>
    </row>
    <row r="57" spans="1:8" ht="15.75">
      <c r="A57" s="230" t="s">
        <v>52</v>
      </c>
      <c r="B57" s="203">
        <v>4</v>
      </c>
      <c r="C57" s="203">
        <v>9</v>
      </c>
      <c r="D57" s="204">
        <v>0</v>
      </c>
      <c r="E57" s="205">
        <v>0</v>
      </c>
      <c r="F57" s="206">
        <f t="shared" ref="F57:H61" si="6">F58</f>
        <v>2610803.5499999998</v>
      </c>
      <c r="G57" s="206">
        <f t="shared" si="6"/>
        <v>405000</v>
      </c>
      <c r="H57" s="206">
        <f t="shared" si="6"/>
        <v>536000</v>
      </c>
    </row>
    <row r="58" spans="1:8" ht="36">
      <c r="A58" s="230" t="s">
        <v>281</v>
      </c>
      <c r="B58" s="195">
        <v>4</v>
      </c>
      <c r="C58" s="195">
        <v>9</v>
      </c>
      <c r="D58" s="196">
        <v>6600000000</v>
      </c>
      <c r="E58" s="197">
        <v>0</v>
      </c>
      <c r="F58" s="194">
        <f>F59+F65</f>
        <v>2610803.5499999998</v>
      </c>
      <c r="G58" s="194">
        <f t="shared" si="6"/>
        <v>405000</v>
      </c>
      <c r="H58" s="194">
        <f t="shared" si="6"/>
        <v>536000</v>
      </c>
    </row>
    <row r="59" spans="1:8" ht="15.75">
      <c r="A59" s="230" t="s">
        <v>266</v>
      </c>
      <c r="B59" s="195">
        <v>4</v>
      </c>
      <c r="C59" s="195">
        <v>9</v>
      </c>
      <c r="D59" s="196">
        <v>6640000000</v>
      </c>
      <c r="E59" s="197">
        <v>0</v>
      </c>
      <c r="F59" s="194">
        <f t="shared" si="6"/>
        <v>734450</v>
      </c>
      <c r="G59" s="194">
        <f t="shared" si="6"/>
        <v>405000</v>
      </c>
      <c r="H59" s="194">
        <f t="shared" si="6"/>
        <v>536000</v>
      </c>
    </row>
    <row r="60" spans="1:8" ht="15.75">
      <c r="A60" s="230" t="s">
        <v>269</v>
      </c>
      <c r="B60" s="195">
        <v>4</v>
      </c>
      <c r="C60" s="195">
        <v>9</v>
      </c>
      <c r="D60" s="196">
        <v>6640200000</v>
      </c>
      <c r="E60" s="197">
        <v>0</v>
      </c>
      <c r="F60" s="194">
        <f>F61+F64</f>
        <v>734450</v>
      </c>
      <c r="G60" s="194">
        <f>G61+G64</f>
        <v>405000</v>
      </c>
      <c r="H60" s="194">
        <f>H61+H64</f>
        <v>536000</v>
      </c>
    </row>
    <row r="61" spans="1:8" ht="24">
      <c r="A61" s="230" t="s">
        <v>252</v>
      </c>
      <c r="B61" s="207">
        <v>4</v>
      </c>
      <c r="C61" s="207">
        <v>9</v>
      </c>
      <c r="D61" s="208" t="s">
        <v>353</v>
      </c>
      <c r="E61" s="209">
        <v>0</v>
      </c>
      <c r="F61" s="210">
        <f>F62</f>
        <v>716644.41</v>
      </c>
      <c r="G61" s="210">
        <f t="shared" si="6"/>
        <v>405000</v>
      </c>
      <c r="H61" s="210">
        <f t="shared" si="6"/>
        <v>536000</v>
      </c>
    </row>
    <row r="62" spans="1:8" ht="15.75">
      <c r="A62" s="228" t="s">
        <v>66</v>
      </c>
      <c r="B62" s="211">
        <v>4</v>
      </c>
      <c r="C62" s="211">
        <v>9</v>
      </c>
      <c r="D62" s="212" t="s">
        <v>353</v>
      </c>
      <c r="E62" s="213">
        <v>240</v>
      </c>
      <c r="F62" s="214">
        <f>'прил 5...'!G74</f>
        <v>716644.41</v>
      </c>
      <c r="G62" s="214">
        <f>'прил 5...'!H74</f>
        <v>405000</v>
      </c>
      <c r="H62" s="214">
        <f>'прил 5...'!I74</f>
        <v>536000</v>
      </c>
    </row>
    <row r="63" spans="1:8" ht="15.75">
      <c r="A63" s="228" t="s">
        <v>376</v>
      </c>
      <c r="B63" s="211">
        <v>4</v>
      </c>
      <c r="C63" s="211">
        <v>9</v>
      </c>
      <c r="D63" s="212" t="s">
        <v>354</v>
      </c>
      <c r="E63" s="213">
        <v>0</v>
      </c>
      <c r="F63" s="214">
        <f>F64</f>
        <v>17805.59</v>
      </c>
      <c r="G63" s="214">
        <f>'прил 5...'!H79</f>
        <v>0</v>
      </c>
      <c r="H63" s="214">
        <f>'прил 5...'!I79</f>
        <v>0</v>
      </c>
    </row>
    <row r="64" spans="1:8" ht="15.75">
      <c r="A64" s="275" t="s">
        <v>172</v>
      </c>
      <c r="B64" s="211">
        <v>4</v>
      </c>
      <c r="C64" s="211">
        <v>9</v>
      </c>
      <c r="D64" s="212" t="s">
        <v>354</v>
      </c>
      <c r="E64" s="248">
        <v>850</v>
      </c>
      <c r="F64" s="214">
        <f>'прил 5...'!G80</f>
        <v>17805.59</v>
      </c>
      <c r="G64" s="214">
        <f>'прил 5...'!H80</f>
        <v>0</v>
      </c>
      <c r="H64" s="214">
        <f>'прил 5...'!I80</f>
        <v>0</v>
      </c>
    </row>
    <row r="65" spans="1:8" ht="15.75">
      <c r="A65" s="230" t="s">
        <v>363</v>
      </c>
      <c r="B65" s="203">
        <v>4</v>
      </c>
      <c r="C65" s="203">
        <v>9</v>
      </c>
      <c r="D65" s="204">
        <v>6650000000</v>
      </c>
      <c r="E65" s="205">
        <v>0</v>
      </c>
      <c r="F65" s="206">
        <f>F66</f>
        <v>1876353.55</v>
      </c>
      <c r="G65" s="206">
        <f>G66</f>
        <v>0</v>
      </c>
      <c r="H65" s="206">
        <f>H66</f>
        <v>0</v>
      </c>
    </row>
    <row r="66" spans="1:8" ht="24">
      <c r="A66" s="230" t="s">
        <v>364</v>
      </c>
      <c r="B66" s="195">
        <v>4</v>
      </c>
      <c r="C66" s="195">
        <v>9</v>
      </c>
      <c r="D66" s="196" t="s">
        <v>368</v>
      </c>
      <c r="E66" s="197">
        <v>0</v>
      </c>
      <c r="F66" s="194">
        <f>F67</f>
        <v>1876353.55</v>
      </c>
      <c r="G66" s="194">
        <f t="shared" ref="G66:H68" si="7">G67</f>
        <v>0</v>
      </c>
      <c r="H66" s="194">
        <f t="shared" si="7"/>
        <v>0</v>
      </c>
    </row>
    <row r="67" spans="1:8" ht="24">
      <c r="A67" s="230" t="s">
        <v>365</v>
      </c>
      <c r="B67" s="195">
        <v>4</v>
      </c>
      <c r="C67" s="195">
        <v>9</v>
      </c>
      <c r="D67" s="196" t="s">
        <v>369</v>
      </c>
      <c r="E67" s="197">
        <v>0</v>
      </c>
      <c r="F67" s="194">
        <f>F68+F70</f>
        <v>1876353.55</v>
      </c>
      <c r="G67" s="194">
        <f>G68+G70</f>
        <v>0</v>
      </c>
      <c r="H67" s="194">
        <f>H68+H70</f>
        <v>0</v>
      </c>
    </row>
    <row r="68" spans="1:8" ht="15.75">
      <c r="A68" s="230" t="s">
        <v>66</v>
      </c>
      <c r="B68" s="195">
        <v>4</v>
      </c>
      <c r="C68" s="195">
        <v>9</v>
      </c>
      <c r="D68" s="196" t="s">
        <v>369</v>
      </c>
      <c r="E68" s="197">
        <v>0</v>
      </c>
      <c r="F68" s="194">
        <f>F69</f>
        <v>449437.55</v>
      </c>
      <c r="G68" s="194">
        <f t="shared" si="7"/>
        <v>0</v>
      </c>
      <c r="H68" s="194">
        <f t="shared" si="7"/>
        <v>0</v>
      </c>
    </row>
    <row r="69" spans="1:8" ht="15.75">
      <c r="A69" s="230" t="s">
        <v>248</v>
      </c>
      <c r="B69" s="207">
        <v>4</v>
      </c>
      <c r="C69" s="207">
        <v>9</v>
      </c>
      <c r="D69" s="208" t="s">
        <v>369</v>
      </c>
      <c r="E69" s="209">
        <v>240</v>
      </c>
      <c r="F69" s="210">
        <f>'прил 5...'!G87</f>
        <v>449437.55</v>
      </c>
      <c r="G69" s="210">
        <f>'прил 5...'!H87</f>
        <v>0</v>
      </c>
      <c r="H69" s="210">
        <f>'прил 5...'!I87</f>
        <v>0</v>
      </c>
    </row>
    <row r="70" spans="1:8" ht="15.75">
      <c r="A70" s="230" t="s">
        <v>366</v>
      </c>
      <c r="B70" s="211">
        <v>4</v>
      </c>
      <c r="C70" s="211">
        <v>9</v>
      </c>
      <c r="D70" s="208" t="s">
        <v>367</v>
      </c>
      <c r="E70" s="213">
        <v>0</v>
      </c>
      <c r="F70" s="214">
        <f t="shared" ref="F70:H71" si="8">F71</f>
        <v>1426916</v>
      </c>
      <c r="G70" s="214">
        <f t="shared" si="8"/>
        <v>0</v>
      </c>
      <c r="H70" s="214">
        <f t="shared" si="8"/>
        <v>0</v>
      </c>
    </row>
    <row r="71" spans="1:8" ht="15.75">
      <c r="A71" s="230" t="s">
        <v>66</v>
      </c>
      <c r="B71" s="207">
        <v>4</v>
      </c>
      <c r="C71" s="207">
        <v>9</v>
      </c>
      <c r="D71" s="208" t="s">
        <v>367</v>
      </c>
      <c r="E71" s="209">
        <v>0</v>
      </c>
      <c r="F71" s="210">
        <f t="shared" si="8"/>
        <v>1426916</v>
      </c>
      <c r="G71" s="210">
        <f t="shared" si="8"/>
        <v>0</v>
      </c>
      <c r="H71" s="210">
        <f t="shared" si="8"/>
        <v>0</v>
      </c>
    </row>
    <row r="72" spans="1:8" ht="15.75">
      <c r="A72" s="230" t="s">
        <v>248</v>
      </c>
      <c r="B72" s="211">
        <v>4</v>
      </c>
      <c r="C72" s="211">
        <v>9</v>
      </c>
      <c r="D72" s="212" t="s">
        <v>367</v>
      </c>
      <c r="E72" s="213">
        <v>240</v>
      </c>
      <c r="F72" s="214">
        <f>'прил 5...'!G90</f>
        <v>1426916</v>
      </c>
      <c r="G72" s="214">
        <f>'прил 5...'!H90</f>
        <v>0</v>
      </c>
      <c r="H72" s="214">
        <f>'прил 5...'!I90</f>
        <v>0</v>
      </c>
    </row>
    <row r="73" spans="1:8" ht="15.75">
      <c r="A73" s="223" t="s">
        <v>173</v>
      </c>
      <c r="B73" s="199">
        <v>5</v>
      </c>
      <c r="C73" s="199">
        <v>0</v>
      </c>
      <c r="D73" s="200">
        <v>0</v>
      </c>
      <c r="E73" s="201">
        <v>0</v>
      </c>
      <c r="F73" s="202">
        <f>F74+F80</f>
        <v>832476.04999999993</v>
      </c>
      <c r="G73" s="202">
        <f>G74+G80</f>
        <v>22523.85</v>
      </c>
      <c r="H73" s="202">
        <f>H74+H80</f>
        <v>0</v>
      </c>
    </row>
    <row r="74" spans="1:8" ht="15.75">
      <c r="A74" s="230" t="s">
        <v>349</v>
      </c>
      <c r="B74" s="195">
        <v>5</v>
      </c>
      <c r="C74" s="195">
        <v>2</v>
      </c>
      <c r="D74" s="196">
        <v>0</v>
      </c>
      <c r="E74" s="197">
        <v>0</v>
      </c>
      <c r="F74" s="194">
        <f t="shared" ref="F74:H78" si="9">F75</f>
        <v>784562.45</v>
      </c>
      <c r="G74" s="194">
        <f t="shared" si="9"/>
        <v>0</v>
      </c>
      <c r="H74" s="194">
        <f t="shared" si="9"/>
        <v>0</v>
      </c>
    </row>
    <row r="75" spans="1:8" ht="36">
      <c r="A75" s="230" t="s">
        <v>281</v>
      </c>
      <c r="B75" s="195">
        <v>5</v>
      </c>
      <c r="C75" s="195">
        <v>2</v>
      </c>
      <c r="D75" s="196">
        <v>6600000000</v>
      </c>
      <c r="E75" s="197">
        <v>0</v>
      </c>
      <c r="F75" s="194">
        <f t="shared" si="9"/>
        <v>784562.45</v>
      </c>
      <c r="G75" s="194">
        <f t="shared" si="9"/>
        <v>0</v>
      </c>
      <c r="H75" s="194">
        <f t="shared" si="9"/>
        <v>0</v>
      </c>
    </row>
    <row r="76" spans="1:8" ht="15.75">
      <c r="A76" s="230" t="s">
        <v>266</v>
      </c>
      <c r="B76" s="195">
        <v>5</v>
      </c>
      <c r="C76" s="195">
        <v>2</v>
      </c>
      <c r="D76" s="196">
        <v>6640000000</v>
      </c>
      <c r="E76" s="197">
        <v>0</v>
      </c>
      <c r="F76" s="194">
        <f t="shared" si="9"/>
        <v>784562.45</v>
      </c>
      <c r="G76" s="194">
        <f t="shared" si="9"/>
        <v>0</v>
      </c>
      <c r="H76" s="194">
        <f t="shared" si="9"/>
        <v>0</v>
      </c>
    </row>
    <row r="77" spans="1:8" ht="15.75">
      <c r="A77" s="230" t="s">
        <v>350</v>
      </c>
      <c r="B77" s="195">
        <v>5</v>
      </c>
      <c r="C77" s="195">
        <v>2</v>
      </c>
      <c r="D77" s="196">
        <v>6640600000</v>
      </c>
      <c r="E77" s="197">
        <v>0</v>
      </c>
      <c r="F77" s="194">
        <f t="shared" si="9"/>
        <v>784562.45</v>
      </c>
      <c r="G77" s="194">
        <f t="shared" si="9"/>
        <v>0</v>
      </c>
      <c r="H77" s="194">
        <f t="shared" si="9"/>
        <v>0</v>
      </c>
    </row>
    <row r="78" spans="1:8" ht="15.75">
      <c r="A78" s="230" t="s">
        <v>351</v>
      </c>
      <c r="B78" s="195">
        <v>5</v>
      </c>
      <c r="C78" s="195">
        <v>2</v>
      </c>
      <c r="D78" s="196">
        <v>6640690120</v>
      </c>
      <c r="E78" s="197">
        <v>0</v>
      </c>
      <c r="F78" s="194">
        <f t="shared" si="9"/>
        <v>784562.45</v>
      </c>
      <c r="G78" s="194">
        <f t="shared" si="9"/>
        <v>0</v>
      </c>
      <c r="H78" s="194">
        <f t="shared" si="9"/>
        <v>0</v>
      </c>
    </row>
    <row r="79" spans="1:8" ht="15.75">
      <c r="A79" s="230" t="s">
        <v>66</v>
      </c>
      <c r="B79" s="195">
        <v>5</v>
      </c>
      <c r="C79" s="195">
        <v>2</v>
      </c>
      <c r="D79" s="196">
        <v>6640690120</v>
      </c>
      <c r="E79" s="197">
        <v>240</v>
      </c>
      <c r="F79" s="194">
        <f>'прил 5...'!G98</f>
        <v>784562.45</v>
      </c>
      <c r="G79" s="194">
        <f>'прил 5...'!H98</f>
        <v>0</v>
      </c>
      <c r="H79" s="194">
        <f>'прил 5...'!I98</f>
        <v>0</v>
      </c>
    </row>
    <row r="80" spans="1:8" ht="15.75">
      <c r="A80" s="231" t="s">
        <v>171</v>
      </c>
      <c r="B80" s="203">
        <v>5</v>
      </c>
      <c r="C80" s="203">
        <v>3</v>
      </c>
      <c r="D80" s="204">
        <v>0</v>
      </c>
      <c r="E80" s="205">
        <v>0</v>
      </c>
      <c r="F80" s="206">
        <f t="shared" ref="F80:H83" si="10">F81</f>
        <v>47913.599999999999</v>
      </c>
      <c r="G80" s="206">
        <f t="shared" si="10"/>
        <v>22523.85</v>
      </c>
      <c r="H80" s="206">
        <f t="shared" si="10"/>
        <v>0</v>
      </c>
    </row>
    <row r="81" spans="1:8" ht="24">
      <c r="A81" s="225" t="s">
        <v>281</v>
      </c>
      <c r="B81" s="195">
        <v>5</v>
      </c>
      <c r="C81" s="195">
        <v>3</v>
      </c>
      <c r="D81" s="196">
        <v>6600000000</v>
      </c>
      <c r="E81" s="197">
        <v>0</v>
      </c>
      <c r="F81" s="194">
        <f t="shared" si="10"/>
        <v>47913.599999999999</v>
      </c>
      <c r="G81" s="194">
        <f t="shared" si="10"/>
        <v>22523.85</v>
      </c>
      <c r="H81" s="194">
        <f t="shared" si="10"/>
        <v>0</v>
      </c>
    </row>
    <row r="82" spans="1:8" ht="15.75">
      <c r="A82" s="226" t="s">
        <v>266</v>
      </c>
      <c r="B82" s="195">
        <v>5</v>
      </c>
      <c r="C82" s="195">
        <v>3</v>
      </c>
      <c r="D82" s="196">
        <v>6640000000</v>
      </c>
      <c r="E82" s="197">
        <v>0</v>
      </c>
      <c r="F82" s="194">
        <f t="shared" si="10"/>
        <v>47913.599999999999</v>
      </c>
      <c r="G82" s="194">
        <f t="shared" si="10"/>
        <v>22523.85</v>
      </c>
      <c r="H82" s="194">
        <f t="shared" si="10"/>
        <v>0</v>
      </c>
    </row>
    <row r="83" spans="1:8" ht="15.75">
      <c r="A83" s="226" t="s">
        <v>282</v>
      </c>
      <c r="B83" s="195">
        <v>5</v>
      </c>
      <c r="C83" s="195">
        <v>3</v>
      </c>
      <c r="D83" s="196">
        <v>6640300000</v>
      </c>
      <c r="E83" s="197">
        <v>0</v>
      </c>
      <c r="F83" s="194">
        <f>F84</f>
        <v>47913.599999999999</v>
      </c>
      <c r="G83" s="194">
        <f t="shared" si="10"/>
        <v>22523.85</v>
      </c>
      <c r="H83" s="194">
        <f t="shared" si="10"/>
        <v>0</v>
      </c>
    </row>
    <row r="84" spans="1:8" ht="15.75">
      <c r="A84" s="227" t="s">
        <v>272</v>
      </c>
      <c r="B84" s="207">
        <v>5</v>
      </c>
      <c r="C84" s="207">
        <v>3</v>
      </c>
      <c r="D84" s="208">
        <v>6640395310</v>
      </c>
      <c r="E84" s="209">
        <v>0</v>
      </c>
      <c r="F84" s="210">
        <f>F85</f>
        <v>47913.599999999999</v>
      </c>
      <c r="G84" s="210">
        <f>G85</f>
        <v>22523.85</v>
      </c>
      <c r="H84" s="210">
        <f>H85</f>
        <v>0</v>
      </c>
    </row>
    <row r="85" spans="1:8" ht="15.75">
      <c r="A85" s="228" t="s">
        <v>66</v>
      </c>
      <c r="B85" s="211">
        <v>5</v>
      </c>
      <c r="C85" s="211">
        <v>3</v>
      </c>
      <c r="D85" s="212">
        <v>6640395310</v>
      </c>
      <c r="E85" s="213">
        <v>240</v>
      </c>
      <c r="F85" s="214">
        <f>'прил 5...'!G106</f>
        <v>47913.599999999999</v>
      </c>
      <c r="G85" s="214">
        <f>'прил 5...'!H106</f>
        <v>22523.85</v>
      </c>
      <c r="H85" s="214">
        <f>'прил 5...'!I106</f>
        <v>0</v>
      </c>
    </row>
    <row r="86" spans="1:8" ht="15.75">
      <c r="A86" s="230" t="s">
        <v>355</v>
      </c>
      <c r="B86" s="195">
        <v>7</v>
      </c>
      <c r="C86" s="195">
        <v>0</v>
      </c>
      <c r="D86" s="196">
        <v>0</v>
      </c>
      <c r="E86" s="197">
        <v>0</v>
      </c>
      <c r="F86" s="194">
        <f t="shared" ref="F86:F91" si="11">F87</f>
        <v>6400</v>
      </c>
      <c r="G86" s="194">
        <f t="shared" ref="G86:H91" si="12">G87</f>
        <v>0</v>
      </c>
      <c r="H86" s="194">
        <f t="shared" si="12"/>
        <v>0</v>
      </c>
    </row>
    <row r="87" spans="1:8" ht="15.75">
      <c r="A87" s="230" t="s">
        <v>356</v>
      </c>
      <c r="B87" s="195">
        <v>7</v>
      </c>
      <c r="C87" s="195">
        <v>5</v>
      </c>
      <c r="D87" s="196">
        <v>0</v>
      </c>
      <c r="E87" s="197">
        <v>0</v>
      </c>
      <c r="F87" s="194">
        <f t="shared" si="11"/>
        <v>6400</v>
      </c>
      <c r="G87" s="194">
        <f t="shared" si="12"/>
        <v>0</v>
      </c>
      <c r="H87" s="194">
        <f t="shared" si="12"/>
        <v>0</v>
      </c>
    </row>
    <row r="88" spans="1:8" ht="36">
      <c r="A88" s="230" t="s">
        <v>281</v>
      </c>
      <c r="B88" s="195">
        <v>7</v>
      </c>
      <c r="C88" s="195">
        <v>5</v>
      </c>
      <c r="D88" s="196">
        <v>6600000000</v>
      </c>
      <c r="E88" s="197">
        <v>0</v>
      </c>
      <c r="F88" s="194">
        <f t="shared" si="11"/>
        <v>6400</v>
      </c>
      <c r="G88" s="194">
        <f t="shared" si="12"/>
        <v>0</v>
      </c>
      <c r="H88" s="194">
        <f t="shared" si="12"/>
        <v>0</v>
      </c>
    </row>
    <row r="89" spans="1:8" ht="15.75">
      <c r="A89" s="230" t="s">
        <v>266</v>
      </c>
      <c r="B89" s="195">
        <v>7</v>
      </c>
      <c r="C89" s="195">
        <v>5</v>
      </c>
      <c r="D89" s="196">
        <v>6640000000</v>
      </c>
      <c r="E89" s="197">
        <v>0</v>
      </c>
      <c r="F89" s="194">
        <f t="shared" si="11"/>
        <v>6400</v>
      </c>
      <c r="G89" s="194">
        <f t="shared" si="12"/>
        <v>0</v>
      </c>
      <c r="H89" s="194">
        <f t="shared" si="12"/>
        <v>0</v>
      </c>
    </row>
    <row r="90" spans="1:8" ht="15.75">
      <c r="A90" s="230" t="s">
        <v>267</v>
      </c>
      <c r="B90" s="195">
        <v>7</v>
      </c>
      <c r="C90" s="195">
        <v>5</v>
      </c>
      <c r="D90" s="196">
        <v>6640500000</v>
      </c>
      <c r="E90" s="197">
        <v>0</v>
      </c>
      <c r="F90" s="194">
        <f t="shared" si="11"/>
        <v>6400</v>
      </c>
      <c r="G90" s="194">
        <f t="shared" si="12"/>
        <v>0</v>
      </c>
      <c r="H90" s="194">
        <f t="shared" si="12"/>
        <v>0</v>
      </c>
    </row>
    <row r="91" spans="1:8" ht="15.75">
      <c r="A91" s="230" t="s">
        <v>292</v>
      </c>
      <c r="B91" s="195">
        <v>7</v>
      </c>
      <c r="C91" s="195">
        <v>5</v>
      </c>
      <c r="D91" s="196">
        <v>6640510020</v>
      </c>
      <c r="E91" s="197">
        <v>0</v>
      </c>
      <c r="F91" s="194">
        <f t="shared" si="11"/>
        <v>6400</v>
      </c>
      <c r="G91" s="194">
        <f t="shared" si="12"/>
        <v>0</v>
      </c>
      <c r="H91" s="194">
        <f t="shared" si="12"/>
        <v>0</v>
      </c>
    </row>
    <row r="92" spans="1:8" ht="15.75">
      <c r="A92" s="230" t="s">
        <v>66</v>
      </c>
      <c r="B92" s="195">
        <v>7</v>
      </c>
      <c r="C92" s="195">
        <v>5</v>
      </c>
      <c r="D92" s="196">
        <v>6640510020</v>
      </c>
      <c r="E92" s="197">
        <v>240</v>
      </c>
      <c r="F92" s="194">
        <f>'прил 5...'!G114</f>
        <v>6400</v>
      </c>
      <c r="G92" s="194">
        <f>'прил 5...'!H114</f>
        <v>0</v>
      </c>
      <c r="H92" s="194">
        <f>'прил 5...'!I114</f>
        <v>0</v>
      </c>
    </row>
    <row r="93" spans="1:8" ht="15.75">
      <c r="A93" s="223" t="s">
        <v>53</v>
      </c>
      <c r="B93" s="199">
        <v>8</v>
      </c>
      <c r="C93" s="199">
        <v>0</v>
      </c>
      <c r="D93" s="200">
        <v>0</v>
      </c>
      <c r="E93" s="201">
        <v>0</v>
      </c>
      <c r="F93" s="202">
        <f>F94</f>
        <v>1295073.7</v>
      </c>
      <c r="G93" s="202">
        <f t="shared" ref="G93:H96" si="13">G94</f>
        <v>136000</v>
      </c>
      <c r="H93" s="202">
        <f t="shared" si="13"/>
        <v>101317</v>
      </c>
    </row>
    <row r="94" spans="1:8" ht="15.75">
      <c r="A94" s="224" t="s">
        <v>54</v>
      </c>
      <c r="B94" s="203">
        <v>8</v>
      </c>
      <c r="C94" s="203">
        <v>1</v>
      </c>
      <c r="D94" s="204">
        <v>0</v>
      </c>
      <c r="E94" s="205">
        <v>0</v>
      </c>
      <c r="F94" s="219">
        <f>F95</f>
        <v>1295073.7</v>
      </c>
      <c r="G94" s="219">
        <f t="shared" si="13"/>
        <v>136000</v>
      </c>
      <c r="H94" s="219">
        <f t="shared" si="13"/>
        <v>101317</v>
      </c>
    </row>
    <row r="95" spans="1:8" ht="24">
      <c r="A95" s="225" t="s">
        <v>281</v>
      </c>
      <c r="B95" s="195">
        <v>8</v>
      </c>
      <c r="C95" s="195">
        <v>1</v>
      </c>
      <c r="D95" s="196">
        <v>6600000000</v>
      </c>
      <c r="E95" s="197">
        <v>0</v>
      </c>
      <c r="F95" s="194">
        <f>F96</f>
        <v>1295073.7</v>
      </c>
      <c r="G95" s="194">
        <f t="shared" si="13"/>
        <v>136000</v>
      </c>
      <c r="H95" s="194">
        <f t="shared" si="13"/>
        <v>101317</v>
      </c>
    </row>
    <row r="96" spans="1:8" ht="15.75">
      <c r="A96" s="226" t="s">
        <v>266</v>
      </c>
      <c r="B96" s="195">
        <v>8</v>
      </c>
      <c r="C96" s="195">
        <v>1</v>
      </c>
      <c r="D96" s="196">
        <v>6640000000</v>
      </c>
      <c r="E96" s="197">
        <v>0</v>
      </c>
      <c r="F96" s="194">
        <f>F97</f>
        <v>1295073.7</v>
      </c>
      <c r="G96" s="194">
        <f t="shared" si="13"/>
        <v>136000</v>
      </c>
      <c r="H96" s="194">
        <f t="shared" si="13"/>
        <v>101317</v>
      </c>
    </row>
    <row r="97" spans="1:8" ht="15.75">
      <c r="A97" s="226" t="s">
        <v>270</v>
      </c>
      <c r="B97" s="195">
        <v>8</v>
      </c>
      <c r="C97" s="195">
        <v>1</v>
      </c>
      <c r="D97" s="196">
        <v>6640400000</v>
      </c>
      <c r="E97" s="197">
        <v>0</v>
      </c>
      <c r="F97" s="194">
        <f>F98+F100+F102</f>
        <v>1295073.7</v>
      </c>
      <c r="G97" s="194">
        <f>G98+G100+G102</f>
        <v>136000</v>
      </c>
      <c r="H97" s="194">
        <f>H98+H100+H102</f>
        <v>101317</v>
      </c>
    </row>
    <row r="98" spans="1:8" ht="15.75">
      <c r="A98" s="227" t="s">
        <v>271</v>
      </c>
      <c r="B98" s="207">
        <v>8</v>
      </c>
      <c r="C98" s="207">
        <v>1</v>
      </c>
      <c r="D98" s="208">
        <v>6640495220</v>
      </c>
      <c r="E98" s="209">
        <v>0</v>
      </c>
      <c r="F98" s="210">
        <f>F99</f>
        <v>449773.7</v>
      </c>
      <c r="G98" s="210">
        <f>G99</f>
        <v>136000</v>
      </c>
      <c r="H98" s="210">
        <f>H99</f>
        <v>101317</v>
      </c>
    </row>
    <row r="99" spans="1:8" ht="15.75">
      <c r="A99" s="228" t="s">
        <v>66</v>
      </c>
      <c r="B99" s="211">
        <v>8</v>
      </c>
      <c r="C99" s="211">
        <v>1</v>
      </c>
      <c r="D99" s="212">
        <v>6640495220</v>
      </c>
      <c r="E99" s="213">
        <v>240</v>
      </c>
      <c r="F99" s="214">
        <f>'прил 5...'!G122</f>
        <v>449773.7</v>
      </c>
      <c r="G99" s="214">
        <f>'прил 5...'!H122</f>
        <v>136000</v>
      </c>
      <c r="H99" s="214">
        <f>'прил 5...'!I122</f>
        <v>101317</v>
      </c>
    </row>
    <row r="100" spans="1:8" ht="36">
      <c r="A100" s="227" t="s">
        <v>317</v>
      </c>
      <c r="B100" s="195">
        <v>8</v>
      </c>
      <c r="C100" s="195">
        <v>1</v>
      </c>
      <c r="D100" s="208" t="s">
        <v>370</v>
      </c>
      <c r="E100" s="209">
        <v>0</v>
      </c>
      <c r="F100" s="210">
        <f>F101</f>
        <v>649000</v>
      </c>
      <c r="G100" s="210">
        <f>G101</f>
        <v>0</v>
      </c>
      <c r="H100" s="210">
        <f>H101</f>
        <v>0</v>
      </c>
    </row>
    <row r="101" spans="1:8" ht="15.75">
      <c r="A101" s="229" t="s">
        <v>258</v>
      </c>
      <c r="B101" s="211">
        <v>8</v>
      </c>
      <c r="C101" s="211">
        <v>1</v>
      </c>
      <c r="D101" s="212" t="s">
        <v>370</v>
      </c>
      <c r="E101" s="217">
        <v>540</v>
      </c>
      <c r="F101" s="214">
        <f>'прил 5...'!G126</f>
        <v>649000</v>
      </c>
      <c r="G101" s="214">
        <f>'прил 5...'!H126</f>
        <v>0</v>
      </c>
      <c r="H101" s="214">
        <f>'прил 5...'!I126</f>
        <v>0</v>
      </c>
    </row>
    <row r="102" spans="1:8" ht="24">
      <c r="A102" s="227" t="s">
        <v>318</v>
      </c>
      <c r="B102" s="195">
        <v>8</v>
      </c>
      <c r="C102" s="195">
        <v>1</v>
      </c>
      <c r="D102" s="208" t="s">
        <v>371</v>
      </c>
      <c r="E102" s="209">
        <v>0</v>
      </c>
      <c r="F102" s="210">
        <f>F103</f>
        <v>196300</v>
      </c>
      <c r="G102" s="210">
        <f>G103</f>
        <v>0</v>
      </c>
      <c r="H102" s="210">
        <f>H103</f>
        <v>0</v>
      </c>
    </row>
    <row r="103" spans="1:8" ht="15.75">
      <c r="A103" s="229" t="s">
        <v>258</v>
      </c>
      <c r="B103" s="211">
        <v>8</v>
      </c>
      <c r="C103" s="211">
        <v>1</v>
      </c>
      <c r="D103" s="212" t="s">
        <v>371</v>
      </c>
      <c r="E103" s="217">
        <v>540</v>
      </c>
      <c r="F103" s="214">
        <f>'прил 5...'!G128</f>
        <v>196300</v>
      </c>
      <c r="G103" s="214">
        <f>'прил 5...'!H128</f>
        <v>0</v>
      </c>
      <c r="H103" s="214">
        <f>'прил 5...'!I128</f>
        <v>0</v>
      </c>
    </row>
    <row r="104" spans="1:8" ht="15.75">
      <c r="A104" s="232" t="s">
        <v>259</v>
      </c>
      <c r="B104" s="220" t="s">
        <v>298</v>
      </c>
      <c r="C104" s="220" t="s">
        <v>298</v>
      </c>
      <c r="D104" s="220" t="s">
        <v>298</v>
      </c>
      <c r="E104" s="220" t="s">
        <v>298</v>
      </c>
      <c r="F104" s="194">
        <f>F9+F10+F41+F49+F56+F73+F86+F93</f>
        <v>7181330.8799999999</v>
      </c>
      <c r="G104" s="194">
        <f>G9+G10+G41+G49+G56+G73+G86+G93</f>
        <v>2718990.2600000002</v>
      </c>
      <c r="H104" s="194">
        <f>H9+H10+H41+H49+H56+H73+H86+H93</f>
        <v>2931171.11</v>
      </c>
    </row>
    <row r="105" spans="1:8">
      <c r="B105" s="74"/>
      <c r="C105" s="74"/>
      <c r="D105" s="74"/>
      <c r="E105" s="74"/>
      <c r="F105" s="87"/>
      <c r="G105" s="87"/>
      <c r="H105" s="87"/>
    </row>
  </sheetData>
  <mergeCells count="1">
    <mergeCell ref="A6:H6"/>
  </mergeCells>
  <pageMargins left="0.70866141732283472" right="0.55118110236220474" top="0.59055118110236227" bottom="0.23622047244094491" header="0.31496062992125984" footer="0.27559055118110237"/>
  <pageSetup paperSize="9" scale="66" fitToHeight="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132"/>
  <sheetViews>
    <sheetView tabSelected="1" view="pageBreakPreview" zoomScale="106" zoomScaleNormal="100" zoomScaleSheetLayoutView="106" workbookViewId="0">
      <selection activeCell="G76" sqref="G76"/>
    </sheetView>
  </sheetViews>
  <sheetFormatPr defaultRowHeight="11.25"/>
  <cols>
    <col min="1" max="1" width="64.7109375" style="98" customWidth="1"/>
    <col min="2" max="2" width="7.42578125" style="100" customWidth="1"/>
    <col min="3" max="3" width="6.140625" style="100" customWidth="1"/>
    <col min="4" max="4" width="5.42578125" style="100" customWidth="1"/>
    <col min="5" max="5" width="19.140625" style="100" customWidth="1"/>
    <col min="6" max="6" width="6.5703125" style="93" customWidth="1"/>
    <col min="7" max="9" width="14.42578125" style="100" customWidth="1"/>
    <col min="10" max="18" width="9.140625" style="92"/>
    <col min="19" max="19" width="9.140625" style="92" customWidth="1"/>
    <col min="20" max="24" width="9.140625" style="92"/>
    <col min="25" max="25" width="9.140625" style="92" customWidth="1"/>
    <col min="26" max="16384" width="9.140625" style="92"/>
  </cols>
  <sheetData>
    <row r="1" spans="1:9" ht="14.25" customHeight="1">
      <c r="H1" s="101"/>
      <c r="I1" s="101" t="s">
        <v>288</v>
      </c>
    </row>
    <row r="2" spans="1:9" ht="14.25" customHeight="1">
      <c r="H2" s="101"/>
      <c r="I2" s="101" t="str">
        <f>'прил 1...'!E2</f>
        <v>к  решению Совета депутатов</v>
      </c>
    </row>
    <row r="3" spans="1:9" ht="14.25" customHeight="1">
      <c r="H3" s="101"/>
      <c r="I3" s="101" t="str">
        <f>'прил 1...'!E3</f>
        <v xml:space="preserve"> Старосокулакского сельсовета </v>
      </c>
    </row>
    <row r="4" spans="1:9" ht="14.25" customHeight="1">
      <c r="B4" s="102"/>
      <c r="C4" s="102"/>
      <c r="D4" s="102"/>
      <c r="E4" s="102"/>
      <c r="F4" s="95"/>
      <c r="G4" s="102"/>
      <c r="H4" s="103"/>
      <c r="I4" s="101" t="s">
        <v>379</v>
      </c>
    </row>
    <row r="5" spans="1:9" ht="17.25" customHeight="1">
      <c r="A5" s="283" t="s">
        <v>330</v>
      </c>
      <c r="B5" s="283"/>
      <c r="C5" s="283"/>
      <c r="D5" s="283"/>
      <c r="E5" s="283"/>
      <c r="F5" s="283"/>
      <c r="G5" s="283"/>
      <c r="H5" s="283"/>
      <c r="I5" s="283"/>
    </row>
    <row r="6" spans="1:9" ht="18" customHeight="1" thickBot="1">
      <c r="A6" s="99"/>
      <c r="B6" s="96"/>
      <c r="C6" s="96"/>
      <c r="D6" s="96"/>
      <c r="E6" s="96"/>
      <c r="F6" s="97"/>
      <c r="G6" s="94"/>
      <c r="H6" s="94"/>
      <c r="I6" s="94" t="s">
        <v>55</v>
      </c>
    </row>
    <row r="7" spans="1:9" ht="48" thickBot="1">
      <c r="A7" s="258" t="s">
        <v>56</v>
      </c>
      <c r="B7" s="233" t="s">
        <v>57</v>
      </c>
      <c r="C7" s="233" t="s">
        <v>58</v>
      </c>
      <c r="D7" s="233" t="s">
        <v>59</v>
      </c>
      <c r="E7" s="233" t="s">
        <v>60</v>
      </c>
      <c r="F7" s="233" t="s">
        <v>61</v>
      </c>
      <c r="G7" s="177" t="s">
        <v>250</v>
      </c>
      <c r="H7" s="177" t="s">
        <v>310</v>
      </c>
      <c r="I7" s="177" t="s">
        <v>322</v>
      </c>
    </row>
    <row r="8" spans="1:9" ht="15.75">
      <c r="A8" s="259" t="s">
        <v>295</v>
      </c>
      <c r="B8" s="197">
        <v>0</v>
      </c>
      <c r="C8" s="234">
        <v>0</v>
      </c>
      <c r="D8" s="234">
        <v>0</v>
      </c>
      <c r="E8" s="235">
        <v>0</v>
      </c>
      <c r="F8" s="236">
        <v>0</v>
      </c>
      <c r="G8" s="237">
        <v>0</v>
      </c>
      <c r="H8" s="237">
        <v>62975</v>
      </c>
      <c r="I8" s="237">
        <v>136200</v>
      </c>
    </row>
    <row r="9" spans="1:9" ht="15.75">
      <c r="A9" s="260" t="s">
        <v>280</v>
      </c>
      <c r="B9" s="197">
        <v>136</v>
      </c>
      <c r="C9" s="195">
        <v>0</v>
      </c>
      <c r="D9" s="195">
        <v>0</v>
      </c>
      <c r="E9" s="196">
        <v>0</v>
      </c>
      <c r="F9" s="238">
        <v>0</v>
      </c>
      <c r="G9" s="194">
        <f>G10+G47+G60+G68+G92+G108+G116</f>
        <v>7181330.8799999999</v>
      </c>
      <c r="H9" s="194">
        <f>H10+H47+H60+H68+H92+H108+H116</f>
        <v>2656015.2600000002</v>
      </c>
      <c r="I9" s="194">
        <f>I10+I47+I60+I68+I92+I108+I116</f>
        <v>2794971.11</v>
      </c>
    </row>
    <row r="10" spans="1:9" ht="15.75">
      <c r="A10" s="261" t="s">
        <v>43</v>
      </c>
      <c r="B10" s="201">
        <v>136</v>
      </c>
      <c r="C10" s="199">
        <v>1</v>
      </c>
      <c r="D10" s="199">
        <v>0</v>
      </c>
      <c r="E10" s="200">
        <v>0</v>
      </c>
      <c r="F10" s="239">
        <v>0</v>
      </c>
      <c r="G10" s="202">
        <f>G11+G19+G35+G41</f>
        <v>2252465.44</v>
      </c>
      <c r="H10" s="202">
        <f>H11+H19+H35+H41</f>
        <v>1890501.15</v>
      </c>
      <c r="I10" s="240">
        <f>I11+I19+I35+I41</f>
        <v>1950483</v>
      </c>
    </row>
    <row r="11" spans="1:9" ht="25.5">
      <c r="A11" s="262" t="s">
        <v>44</v>
      </c>
      <c r="B11" s="205">
        <v>136</v>
      </c>
      <c r="C11" s="203">
        <v>1</v>
      </c>
      <c r="D11" s="203">
        <v>2</v>
      </c>
      <c r="E11" s="204">
        <v>0</v>
      </c>
      <c r="F11" s="241">
        <v>0</v>
      </c>
      <c r="G11" s="206">
        <f t="shared" ref="G11:I15" si="0">G12</f>
        <v>756693.4800000001</v>
      </c>
      <c r="H11" s="206">
        <f t="shared" si="0"/>
        <v>780000</v>
      </c>
      <c r="I11" s="242">
        <f t="shared" si="0"/>
        <v>800000</v>
      </c>
    </row>
    <row r="12" spans="1:9" ht="38.25">
      <c r="A12" s="263" t="s">
        <v>281</v>
      </c>
      <c r="B12" s="197">
        <v>136</v>
      </c>
      <c r="C12" s="195">
        <v>1</v>
      </c>
      <c r="D12" s="195">
        <v>2</v>
      </c>
      <c r="E12" s="196">
        <v>6600000000</v>
      </c>
      <c r="F12" s="238">
        <v>0</v>
      </c>
      <c r="G12" s="194">
        <f>G13</f>
        <v>756693.4800000001</v>
      </c>
      <c r="H12" s="194">
        <f>H14</f>
        <v>780000</v>
      </c>
      <c r="I12" s="243">
        <f>I14</f>
        <v>800000</v>
      </c>
    </row>
    <row r="13" spans="1:9" ht="15.75">
      <c r="A13" s="263" t="s">
        <v>266</v>
      </c>
      <c r="B13" s="197">
        <v>136</v>
      </c>
      <c r="C13" s="195">
        <v>1</v>
      </c>
      <c r="D13" s="195">
        <v>2</v>
      </c>
      <c r="E13" s="196">
        <v>6640000000</v>
      </c>
      <c r="F13" s="238">
        <v>0</v>
      </c>
      <c r="G13" s="194">
        <f>G14</f>
        <v>756693.4800000001</v>
      </c>
      <c r="H13" s="194">
        <f>H14</f>
        <v>780000</v>
      </c>
      <c r="I13" s="243">
        <f>I14</f>
        <v>800000</v>
      </c>
    </row>
    <row r="14" spans="1:9" ht="15.75">
      <c r="A14" s="263" t="s">
        <v>267</v>
      </c>
      <c r="B14" s="197">
        <v>136</v>
      </c>
      <c r="C14" s="195">
        <v>1</v>
      </c>
      <c r="D14" s="195">
        <v>2</v>
      </c>
      <c r="E14" s="196">
        <v>6640500000</v>
      </c>
      <c r="F14" s="238">
        <v>0</v>
      </c>
      <c r="G14" s="194">
        <f t="shared" si="0"/>
        <v>756693.4800000001</v>
      </c>
      <c r="H14" s="194">
        <f t="shared" si="0"/>
        <v>780000</v>
      </c>
      <c r="I14" s="243">
        <f t="shared" si="0"/>
        <v>800000</v>
      </c>
    </row>
    <row r="15" spans="1:9" ht="15.75">
      <c r="A15" s="263" t="s">
        <v>62</v>
      </c>
      <c r="B15" s="197">
        <v>136</v>
      </c>
      <c r="C15" s="195">
        <v>1</v>
      </c>
      <c r="D15" s="195">
        <v>2</v>
      </c>
      <c r="E15" s="196">
        <v>6640510010</v>
      </c>
      <c r="F15" s="238">
        <v>0</v>
      </c>
      <c r="G15" s="194">
        <f t="shared" si="0"/>
        <v>756693.4800000001</v>
      </c>
      <c r="H15" s="194">
        <f t="shared" si="0"/>
        <v>780000</v>
      </c>
      <c r="I15" s="243">
        <f t="shared" si="0"/>
        <v>800000</v>
      </c>
    </row>
    <row r="16" spans="1:9" ht="15.75">
      <c r="A16" s="263" t="s">
        <v>63</v>
      </c>
      <c r="B16" s="197">
        <v>136</v>
      </c>
      <c r="C16" s="195">
        <v>1</v>
      </c>
      <c r="D16" s="195">
        <v>2</v>
      </c>
      <c r="E16" s="196">
        <v>6640510010</v>
      </c>
      <c r="F16" s="238">
        <v>120</v>
      </c>
      <c r="G16" s="194">
        <f>G17+G18</f>
        <v>756693.4800000001</v>
      </c>
      <c r="H16" s="194">
        <f>H17+H18</f>
        <v>780000</v>
      </c>
      <c r="I16" s="243">
        <f>I17+I18</f>
        <v>800000</v>
      </c>
    </row>
    <row r="17" spans="1:9" ht="15.75">
      <c r="A17" s="263" t="s">
        <v>45</v>
      </c>
      <c r="B17" s="197">
        <v>136</v>
      </c>
      <c r="C17" s="195">
        <v>1</v>
      </c>
      <c r="D17" s="195">
        <v>2</v>
      </c>
      <c r="E17" s="196">
        <v>6640510010</v>
      </c>
      <c r="F17" s="238">
        <v>121</v>
      </c>
      <c r="G17" s="194">
        <v>581177.81000000006</v>
      </c>
      <c r="H17" s="194">
        <v>632900</v>
      </c>
      <c r="I17" s="243">
        <v>642300</v>
      </c>
    </row>
    <row r="18" spans="1:9" ht="38.25">
      <c r="A18" s="263" t="s">
        <v>46</v>
      </c>
      <c r="B18" s="197">
        <v>136</v>
      </c>
      <c r="C18" s="195">
        <v>1</v>
      </c>
      <c r="D18" s="195">
        <v>2</v>
      </c>
      <c r="E18" s="196">
        <v>6640510010</v>
      </c>
      <c r="F18" s="238">
        <v>129</v>
      </c>
      <c r="G18" s="194">
        <v>175515.67</v>
      </c>
      <c r="H18" s="194">
        <v>147100</v>
      </c>
      <c r="I18" s="243">
        <v>157700</v>
      </c>
    </row>
    <row r="19" spans="1:9" ht="38.25">
      <c r="A19" s="262" t="s">
        <v>47</v>
      </c>
      <c r="B19" s="205">
        <v>136</v>
      </c>
      <c r="C19" s="203">
        <v>1</v>
      </c>
      <c r="D19" s="203">
        <v>4</v>
      </c>
      <c r="E19" s="204">
        <v>0</v>
      </c>
      <c r="F19" s="241">
        <v>0</v>
      </c>
      <c r="G19" s="206">
        <f t="shared" ref="G19:I22" si="1">G20</f>
        <v>1476016.98</v>
      </c>
      <c r="H19" s="206">
        <f t="shared" si="1"/>
        <v>1094444.1499999999</v>
      </c>
      <c r="I19" s="242">
        <f t="shared" si="1"/>
        <v>1134426</v>
      </c>
    </row>
    <row r="20" spans="1:9" ht="38.25">
      <c r="A20" s="263" t="s">
        <v>281</v>
      </c>
      <c r="B20" s="197">
        <v>136</v>
      </c>
      <c r="C20" s="195">
        <v>1</v>
      </c>
      <c r="D20" s="195">
        <v>4</v>
      </c>
      <c r="E20" s="196">
        <v>6600000000</v>
      </c>
      <c r="F20" s="238">
        <v>0</v>
      </c>
      <c r="G20" s="194">
        <f t="shared" si="1"/>
        <v>1476016.98</v>
      </c>
      <c r="H20" s="194">
        <f t="shared" si="1"/>
        <v>1094444.1499999999</v>
      </c>
      <c r="I20" s="243">
        <f t="shared" si="1"/>
        <v>1134426</v>
      </c>
    </row>
    <row r="21" spans="1:9" ht="15.75">
      <c r="A21" s="263" t="s">
        <v>266</v>
      </c>
      <c r="B21" s="197">
        <v>136</v>
      </c>
      <c r="C21" s="195">
        <v>1</v>
      </c>
      <c r="D21" s="195">
        <v>4</v>
      </c>
      <c r="E21" s="196">
        <v>6640000000</v>
      </c>
      <c r="F21" s="238">
        <v>0</v>
      </c>
      <c r="G21" s="194">
        <f t="shared" si="1"/>
        <v>1476016.98</v>
      </c>
      <c r="H21" s="194">
        <f t="shared" si="1"/>
        <v>1094444.1499999999</v>
      </c>
      <c r="I21" s="243">
        <f t="shared" si="1"/>
        <v>1134426</v>
      </c>
    </row>
    <row r="22" spans="1:9" ht="15.75">
      <c r="A22" s="263" t="s">
        <v>267</v>
      </c>
      <c r="B22" s="197">
        <v>136</v>
      </c>
      <c r="C22" s="195">
        <v>1</v>
      </c>
      <c r="D22" s="195">
        <v>4</v>
      </c>
      <c r="E22" s="196">
        <v>6640500000</v>
      </c>
      <c r="F22" s="238">
        <v>0</v>
      </c>
      <c r="G22" s="194">
        <f>G23</f>
        <v>1476016.98</v>
      </c>
      <c r="H22" s="194">
        <f t="shared" si="1"/>
        <v>1094444.1499999999</v>
      </c>
      <c r="I22" s="194">
        <f t="shared" si="1"/>
        <v>1134426</v>
      </c>
    </row>
    <row r="23" spans="1:9" ht="15.75">
      <c r="A23" s="263" t="s">
        <v>292</v>
      </c>
      <c r="B23" s="197">
        <v>136</v>
      </c>
      <c r="C23" s="195">
        <v>1</v>
      </c>
      <c r="D23" s="195">
        <v>4</v>
      </c>
      <c r="E23" s="196">
        <v>6640510020</v>
      </c>
      <c r="F23" s="238">
        <v>0</v>
      </c>
      <c r="G23" s="194">
        <f>G24+G27+G29+G31+G33</f>
        <v>1476016.98</v>
      </c>
      <c r="H23" s="194">
        <f>H24+H27+H29+H31+H33</f>
        <v>1094444.1499999999</v>
      </c>
      <c r="I23" s="194">
        <f>I24+I27+I29+I31+I33</f>
        <v>1134426</v>
      </c>
    </row>
    <row r="24" spans="1:9" ht="15.75">
      <c r="A24" s="263" t="s">
        <v>63</v>
      </c>
      <c r="B24" s="197">
        <v>136</v>
      </c>
      <c r="C24" s="195">
        <v>1</v>
      </c>
      <c r="D24" s="195">
        <v>4</v>
      </c>
      <c r="E24" s="196">
        <v>6640510020</v>
      </c>
      <c r="F24" s="238" t="s">
        <v>64</v>
      </c>
      <c r="G24" s="194">
        <f>G25+G26</f>
        <v>938848.82</v>
      </c>
      <c r="H24" s="194">
        <f>H25+H26</f>
        <v>1045294.15</v>
      </c>
      <c r="I24" s="243">
        <f>I25+I26</f>
        <v>1045294.15</v>
      </c>
    </row>
    <row r="25" spans="1:9" ht="15.75">
      <c r="A25" s="263" t="s">
        <v>45</v>
      </c>
      <c r="B25" s="197">
        <v>136</v>
      </c>
      <c r="C25" s="195">
        <v>1</v>
      </c>
      <c r="D25" s="195">
        <v>4</v>
      </c>
      <c r="E25" s="196">
        <v>6640510020</v>
      </c>
      <c r="F25" s="238">
        <v>121</v>
      </c>
      <c r="G25" s="194">
        <v>723623.33</v>
      </c>
      <c r="H25" s="194">
        <v>789402.8</v>
      </c>
      <c r="I25" s="243">
        <v>789402.8</v>
      </c>
    </row>
    <row r="26" spans="1:9" ht="38.25">
      <c r="A26" s="263" t="s">
        <v>46</v>
      </c>
      <c r="B26" s="197">
        <v>136</v>
      </c>
      <c r="C26" s="195">
        <v>1</v>
      </c>
      <c r="D26" s="195">
        <v>4</v>
      </c>
      <c r="E26" s="196">
        <v>6640510020</v>
      </c>
      <c r="F26" s="238">
        <v>129</v>
      </c>
      <c r="G26" s="194">
        <v>215225.49</v>
      </c>
      <c r="H26" s="194">
        <v>255891.35</v>
      </c>
      <c r="I26" s="243">
        <v>255891.35</v>
      </c>
    </row>
    <row r="27" spans="1:9" ht="25.5">
      <c r="A27" s="263" t="s">
        <v>66</v>
      </c>
      <c r="B27" s="197">
        <v>136</v>
      </c>
      <c r="C27" s="195">
        <v>1</v>
      </c>
      <c r="D27" s="195">
        <v>4</v>
      </c>
      <c r="E27" s="196">
        <v>6640510020</v>
      </c>
      <c r="F27" s="238" t="s">
        <v>65</v>
      </c>
      <c r="G27" s="194">
        <f>G28</f>
        <v>485615.55</v>
      </c>
      <c r="H27" s="194">
        <f>H28</f>
        <v>1000</v>
      </c>
      <c r="I27" s="243">
        <f>I28</f>
        <v>40981.85</v>
      </c>
    </row>
    <row r="28" spans="1:9" ht="15.75">
      <c r="A28" s="263" t="s">
        <v>248</v>
      </c>
      <c r="B28" s="197">
        <v>136</v>
      </c>
      <c r="C28" s="195">
        <v>1</v>
      </c>
      <c r="D28" s="195">
        <v>4</v>
      </c>
      <c r="E28" s="196">
        <v>6640510020</v>
      </c>
      <c r="F28" s="238">
        <v>244</v>
      </c>
      <c r="G28" s="194">
        <v>485615.55</v>
      </c>
      <c r="H28" s="194">
        <v>1000</v>
      </c>
      <c r="I28" s="243">
        <v>40981.85</v>
      </c>
    </row>
    <row r="29" spans="1:9" ht="15.75">
      <c r="A29" s="263" t="s">
        <v>172</v>
      </c>
      <c r="B29" s="197">
        <v>136</v>
      </c>
      <c r="C29" s="195">
        <v>1</v>
      </c>
      <c r="D29" s="195">
        <v>4</v>
      </c>
      <c r="E29" s="196">
        <v>6640510020</v>
      </c>
      <c r="F29" s="238">
        <v>850</v>
      </c>
      <c r="G29" s="194">
        <f>G30</f>
        <v>3402.61</v>
      </c>
      <c r="H29" s="194">
        <f>H30</f>
        <v>0</v>
      </c>
      <c r="I29" s="194">
        <f>I30</f>
        <v>0</v>
      </c>
    </row>
    <row r="30" spans="1:9" ht="15.75">
      <c r="A30" s="263" t="s">
        <v>257</v>
      </c>
      <c r="B30" s="197">
        <v>136</v>
      </c>
      <c r="C30" s="195">
        <v>1</v>
      </c>
      <c r="D30" s="195">
        <v>4</v>
      </c>
      <c r="E30" s="196">
        <v>6640510020</v>
      </c>
      <c r="F30" s="238">
        <v>853</v>
      </c>
      <c r="G30" s="194">
        <v>3402.61</v>
      </c>
      <c r="H30" s="194">
        <v>0</v>
      </c>
      <c r="I30" s="243">
        <v>0</v>
      </c>
    </row>
    <row r="31" spans="1:9" ht="51">
      <c r="A31" s="264" t="s">
        <v>312</v>
      </c>
      <c r="B31" s="197">
        <v>136</v>
      </c>
      <c r="C31" s="195">
        <v>1</v>
      </c>
      <c r="D31" s="195">
        <v>4</v>
      </c>
      <c r="E31" s="196" t="s">
        <v>314</v>
      </c>
      <c r="F31" s="197">
        <v>0</v>
      </c>
      <c r="G31" s="194">
        <f>G32</f>
        <v>23000</v>
      </c>
      <c r="H31" s="194">
        <f>H32</f>
        <v>23000</v>
      </c>
      <c r="I31" s="194">
        <f>I32</f>
        <v>23000</v>
      </c>
    </row>
    <row r="32" spans="1:9" ht="15.75">
      <c r="A32" s="265" t="s">
        <v>40</v>
      </c>
      <c r="B32" s="244">
        <v>136</v>
      </c>
      <c r="C32" s="245">
        <v>1</v>
      </c>
      <c r="D32" s="245">
        <v>4</v>
      </c>
      <c r="E32" s="246" t="s">
        <v>314</v>
      </c>
      <c r="F32" s="244">
        <v>540</v>
      </c>
      <c r="G32" s="247">
        <v>23000</v>
      </c>
      <c r="H32" s="247">
        <v>23000</v>
      </c>
      <c r="I32" s="247">
        <v>23000</v>
      </c>
    </row>
    <row r="33" spans="1:9" ht="63.75">
      <c r="A33" s="264" t="s">
        <v>313</v>
      </c>
      <c r="B33" s="197">
        <v>136</v>
      </c>
      <c r="C33" s="195">
        <v>1</v>
      </c>
      <c r="D33" s="195">
        <v>4</v>
      </c>
      <c r="E33" s="196" t="s">
        <v>315</v>
      </c>
      <c r="F33" s="197">
        <v>0</v>
      </c>
      <c r="G33" s="194">
        <f>G34</f>
        <v>25150</v>
      </c>
      <c r="H33" s="194">
        <f>H34</f>
        <v>25150</v>
      </c>
      <c r="I33" s="194">
        <f>I34</f>
        <v>25150</v>
      </c>
    </row>
    <row r="34" spans="1:9" ht="15.75">
      <c r="A34" s="265" t="s">
        <v>40</v>
      </c>
      <c r="B34" s="244">
        <v>136</v>
      </c>
      <c r="C34" s="245">
        <v>1</v>
      </c>
      <c r="D34" s="245">
        <v>4</v>
      </c>
      <c r="E34" s="246" t="s">
        <v>315</v>
      </c>
      <c r="F34" s="244">
        <v>540</v>
      </c>
      <c r="G34" s="247">
        <v>25150</v>
      </c>
      <c r="H34" s="247">
        <v>25150</v>
      </c>
      <c r="I34" s="247">
        <v>25150</v>
      </c>
    </row>
    <row r="35" spans="1:9" ht="25.5">
      <c r="A35" s="262" t="s">
        <v>178</v>
      </c>
      <c r="B35" s="205">
        <v>136</v>
      </c>
      <c r="C35" s="203">
        <v>1</v>
      </c>
      <c r="D35" s="203">
        <v>6</v>
      </c>
      <c r="E35" s="204">
        <v>0</v>
      </c>
      <c r="F35" s="241">
        <v>0</v>
      </c>
      <c r="G35" s="206">
        <f>G36</f>
        <v>16057</v>
      </c>
      <c r="H35" s="206">
        <f t="shared" ref="H35:I38" si="2">H36</f>
        <v>16057</v>
      </c>
      <c r="I35" s="242">
        <f t="shared" si="2"/>
        <v>16057</v>
      </c>
    </row>
    <row r="36" spans="1:9" ht="38.25">
      <c r="A36" s="263" t="s">
        <v>281</v>
      </c>
      <c r="B36" s="197">
        <v>136</v>
      </c>
      <c r="C36" s="195">
        <v>1</v>
      </c>
      <c r="D36" s="195">
        <v>6</v>
      </c>
      <c r="E36" s="196">
        <v>6600000000</v>
      </c>
      <c r="F36" s="238">
        <v>0</v>
      </c>
      <c r="G36" s="194">
        <f>G37</f>
        <v>16057</v>
      </c>
      <c r="H36" s="194">
        <f t="shared" si="2"/>
        <v>16057</v>
      </c>
      <c r="I36" s="243">
        <f t="shared" si="2"/>
        <v>16057</v>
      </c>
    </row>
    <row r="37" spans="1:9" ht="15.75">
      <c r="A37" s="263" t="s">
        <v>266</v>
      </c>
      <c r="B37" s="197">
        <v>136</v>
      </c>
      <c r="C37" s="195">
        <v>1</v>
      </c>
      <c r="D37" s="195">
        <v>6</v>
      </c>
      <c r="E37" s="196">
        <v>6640000000</v>
      </c>
      <c r="F37" s="238">
        <v>0</v>
      </c>
      <c r="G37" s="194">
        <f>G38</f>
        <v>16057</v>
      </c>
      <c r="H37" s="194">
        <f t="shared" si="2"/>
        <v>16057</v>
      </c>
      <c r="I37" s="243">
        <f t="shared" si="2"/>
        <v>16057</v>
      </c>
    </row>
    <row r="38" spans="1:9" ht="15.75">
      <c r="A38" s="263" t="s">
        <v>267</v>
      </c>
      <c r="B38" s="197">
        <v>136</v>
      </c>
      <c r="C38" s="195">
        <v>1</v>
      </c>
      <c r="D38" s="195">
        <v>6</v>
      </c>
      <c r="E38" s="196">
        <v>6640500000</v>
      </c>
      <c r="F38" s="238">
        <v>0</v>
      </c>
      <c r="G38" s="194">
        <f>G39</f>
        <v>16057</v>
      </c>
      <c r="H38" s="194">
        <f t="shared" si="2"/>
        <v>16057</v>
      </c>
      <c r="I38" s="243">
        <f t="shared" si="2"/>
        <v>16057</v>
      </c>
    </row>
    <row r="39" spans="1:9" ht="52.5" customHeight="1">
      <c r="A39" s="264" t="s">
        <v>316</v>
      </c>
      <c r="B39" s="197">
        <v>136</v>
      </c>
      <c r="C39" s="195">
        <v>1</v>
      </c>
      <c r="D39" s="195">
        <v>6</v>
      </c>
      <c r="E39" s="196" t="s">
        <v>320</v>
      </c>
      <c r="F39" s="197">
        <v>0</v>
      </c>
      <c r="G39" s="194">
        <f>G40</f>
        <v>16057</v>
      </c>
      <c r="H39" s="194">
        <f>H40</f>
        <v>16057</v>
      </c>
      <c r="I39" s="194">
        <f>I40</f>
        <v>16057</v>
      </c>
    </row>
    <row r="40" spans="1:9" ht="15.75">
      <c r="A40" s="265" t="s">
        <v>40</v>
      </c>
      <c r="B40" s="244">
        <v>136</v>
      </c>
      <c r="C40" s="245">
        <v>1</v>
      </c>
      <c r="D40" s="245">
        <v>6</v>
      </c>
      <c r="E40" s="246" t="s">
        <v>320</v>
      </c>
      <c r="F40" s="244">
        <v>540</v>
      </c>
      <c r="G40" s="247">
        <v>16057</v>
      </c>
      <c r="H40" s="247">
        <v>16057</v>
      </c>
      <c r="I40" s="247">
        <v>16057</v>
      </c>
    </row>
    <row r="41" spans="1:9" ht="15.75">
      <c r="A41" s="269" t="s">
        <v>357</v>
      </c>
      <c r="B41" s="205">
        <v>136</v>
      </c>
      <c r="C41" s="203">
        <v>1</v>
      </c>
      <c r="D41" s="203">
        <v>7</v>
      </c>
      <c r="E41" s="204">
        <v>0</v>
      </c>
      <c r="F41" s="241">
        <v>0</v>
      </c>
      <c r="G41" s="206">
        <f>G42</f>
        <v>3697.98</v>
      </c>
      <c r="H41" s="206">
        <f>H42</f>
        <v>0</v>
      </c>
      <c r="I41" s="206">
        <f>I42</f>
        <v>0</v>
      </c>
    </row>
    <row r="42" spans="1:9" ht="15.75">
      <c r="A42" s="270" t="s">
        <v>358</v>
      </c>
      <c r="B42" s="197">
        <v>136</v>
      </c>
      <c r="C42" s="195">
        <v>1</v>
      </c>
      <c r="D42" s="195">
        <v>7</v>
      </c>
      <c r="E42" s="196">
        <v>7700000000</v>
      </c>
      <c r="F42" s="238">
        <v>0</v>
      </c>
      <c r="G42" s="194">
        <f t="shared" ref="G42:I43" si="3">G43</f>
        <v>3697.98</v>
      </c>
      <c r="H42" s="194">
        <f t="shared" si="3"/>
        <v>0</v>
      </c>
      <c r="I42" s="243">
        <f t="shared" si="3"/>
        <v>0</v>
      </c>
    </row>
    <row r="43" spans="1:9" ht="15.75">
      <c r="A43" s="270" t="s">
        <v>359</v>
      </c>
      <c r="B43" s="197">
        <v>136</v>
      </c>
      <c r="C43" s="195">
        <v>1</v>
      </c>
      <c r="D43" s="195">
        <v>7</v>
      </c>
      <c r="E43" s="196">
        <v>7720000000</v>
      </c>
      <c r="F43" s="238">
        <v>0</v>
      </c>
      <c r="G43" s="194">
        <f>G44</f>
        <v>3697.98</v>
      </c>
      <c r="H43" s="194">
        <f t="shared" si="3"/>
        <v>0</v>
      </c>
      <c r="I43" s="194">
        <f t="shared" si="3"/>
        <v>0</v>
      </c>
    </row>
    <row r="44" spans="1:9" ht="15.75">
      <c r="A44" s="270" t="s">
        <v>360</v>
      </c>
      <c r="B44" s="197">
        <v>136</v>
      </c>
      <c r="C44" s="195">
        <v>1</v>
      </c>
      <c r="D44" s="195">
        <v>7</v>
      </c>
      <c r="E44" s="196">
        <v>7720010050</v>
      </c>
      <c r="F44" s="238">
        <v>0</v>
      </c>
      <c r="G44" s="194">
        <f t="shared" ref="G44:I45" si="4">G45</f>
        <v>3697.98</v>
      </c>
      <c r="H44" s="194">
        <f>H45</f>
        <v>0</v>
      </c>
      <c r="I44" s="243">
        <f>I45</f>
        <v>0</v>
      </c>
    </row>
    <row r="45" spans="1:9" ht="15.75">
      <c r="A45" s="270" t="s">
        <v>361</v>
      </c>
      <c r="B45" s="197">
        <v>136</v>
      </c>
      <c r="C45" s="195">
        <v>1</v>
      </c>
      <c r="D45" s="195">
        <v>7</v>
      </c>
      <c r="E45" s="196">
        <v>7720010050</v>
      </c>
      <c r="F45" s="238">
        <v>800</v>
      </c>
      <c r="G45" s="194">
        <f t="shared" si="4"/>
        <v>3697.98</v>
      </c>
      <c r="H45" s="194">
        <f t="shared" si="4"/>
        <v>0</v>
      </c>
      <c r="I45" s="243">
        <f t="shared" si="4"/>
        <v>0</v>
      </c>
    </row>
    <row r="46" spans="1:9" ht="15.75">
      <c r="A46" s="270" t="s">
        <v>362</v>
      </c>
      <c r="B46" s="197">
        <v>136</v>
      </c>
      <c r="C46" s="195">
        <v>1</v>
      </c>
      <c r="D46" s="195">
        <v>7</v>
      </c>
      <c r="E46" s="196">
        <v>7720010050</v>
      </c>
      <c r="F46" s="238">
        <v>880</v>
      </c>
      <c r="G46" s="194">
        <v>3697.98</v>
      </c>
      <c r="H46" s="194">
        <v>0</v>
      </c>
      <c r="I46" s="243">
        <v>0</v>
      </c>
    </row>
    <row r="47" spans="1:9" ht="15.75">
      <c r="A47" s="261" t="s">
        <v>48</v>
      </c>
      <c r="B47" s="201">
        <v>136</v>
      </c>
      <c r="C47" s="199">
        <v>2</v>
      </c>
      <c r="D47" s="199">
        <v>0</v>
      </c>
      <c r="E47" s="200">
        <v>0</v>
      </c>
      <c r="F47" s="239">
        <v>0</v>
      </c>
      <c r="G47" s="202">
        <f t="shared" ref="G47:I51" si="5">G48</f>
        <v>184112.14</v>
      </c>
      <c r="H47" s="202">
        <f t="shared" si="5"/>
        <v>199990.26</v>
      </c>
      <c r="I47" s="240">
        <f t="shared" si="5"/>
        <v>207171.11000000002</v>
      </c>
    </row>
    <row r="48" spans="1:9" ht="15.75">
      <c r="A48" s="263" t="s">
        <v>49</v>
      </c>
      <c r="B48" s="197">
        <v>136</v>
      </c>
      <c r="C48" s="195">
        <v>2</v>
      </c>
      <c r="D48" s="195">
        <v>3</v>
      </c>
      <c r="E48" s="196">
        <v>0</v>
      </c>
      <c r="F48" s="238">
        <v>0</v>
      </c>
      <c r="G48" s="194">
        <f t="shared" si="5"/>
        <v>184112.14</v>
      </c>
      <c r="H48" s="194">
        <f t="shared" si="5"/>
        <v>199990.26</v>
      </c>
      <c r="I48" s="243">
        <f t="shared" si="5"/>
        <v>207171.11000000002</v>
      </c>
    </row>
    <row r="49" spans="1:9" ht="38.25">
      <c r="A49" s="263" t="s">
        <v>281</v>
      </c>
      <c r="B49" s="197">
        <v>136</v>
      </c>
      <c r="C49" s="195">
        <v>2</v>
      </c>
      <c r="D49" s="195">
        <v>3</v>
      </c>
      <c r="E49" s="196">
        <v>6600000000</v>
      </c>
      <c r="F49" s="238">
        <v>0</v>
      </c>
      <c r="G49" s="194">
        <f>G50</f>
        <v>184112.14</v>
      </c>
      <c r="H49" s="194">
        <f t="shared" si="5"/>
        <v>199990.26</v>
      </c>
      <c r="I49" s="243">
        <f t="shared" si="5"/>
        <v>207171.11000000002</v>
      </c>
    </row>
    <row r="50" spans="1:9" ht="15.75">
      <c r="A50" s="263" t="s">
        <v>266</v>
      </c>
      <c r="B50" s="197">
        <v>136</v>
      </c>
      <c r="C50" s="195">
        <v>2</v>
      </c>
      <c r="D50" s="195">
        <v>3</v>
      </c>
      <c r="E50" s="196">
        <v>6640000000</v>
      </c>
      <c r="F50" s="238">
        <v>0</v>
      </c>
      <c r="G50" s="194">
        <f>G51</f>
        <v>184112.14</v>
      </c>
      <c r="H50" s="194">
        <f t="shared" si="5"/>
        <v>199990.26</v>
      </c>
      <c r="I50" s="243">
        <f t="shared" si="5"/>
        <v>207171.11000000002</v>
      </c>
    </row>
    <row r="51" spans="1:9" ht="15.75">
      <c r="A51" s="263" t="s">
        <v>267</v>
      </c>
      <c r="B51" s="197">
        <v>136</v>
      </c>
      <c r="C51" s="195">
        <v>2</v>
      </c>
      <c r="D51" s="195">
        <v>3</v>
      </c>
      <c r="E51" s="196">
        <v>6640500000</v>
      </c>
      <c r="F51" s="238">
        <v>0</v>
      </c>
      <c r="G51" s="194">
        <f t="shared" si="5"/>
        <v>184112.14</v>
      </c>
      <c r="H51" s="194">
        <f t="shared" si="5"/>
        <v>199990.26</v>
      </c>
      <c r="I51" s="243">
        <f t="shared" si="5"/>
        <v>207171.11000000002</v>
      </c>
    </row>
    <row r="52" spans="1:9" ht="25.5">
      <c r="A52" s="263" t="s">
        <v>293</v>
      </c>
      <c r="B52" s="197">
        <v>136</v>
      </c>
      <c r="C52" s="195">
        <v>2</v>
      </c>
      <c r="D52" s="195">
        <v>3</v>
      </c>
      <c r="E52" s="196">
        <v>6640551180</v>
      </c>
      <c r="F52" s="238">
        <v>0</v>
      </c>
      <c r="G52" s="194">
        <f>G53+G58</f>
        <v>184112.14</v>
      </c>
      <c r="H52" s="194">
        <f>H53+H58</f>
        <v>199990.26</v>
      </c>
      <c r="I52" s="194">
        <f>I53+I58</f>
        <v>207171.11000000002</v>
      </c>
    </row>
    <row r="53" spans="1:9" ht="15.75">
      <c r="A53" s="263" t="s">
        <v>63</v>
      </c>
      <c r="B53" s="197">
        <v>136</v>
      </c>
      <c r="C53" s="195">
        <v>2</v>
      </c>
      <c r="D53" s="195">
        <v>3</v>
      </c>
      <c r="E53" s="196">
        <v>6640551180</v>
      </c>
      <c r="F53" s="238">
        <v>120</v>
      </c>
      <c r="G53" s="194">
        <f>G54+G55</f>
        <v>166613.81</v>
      </c>
      <c r="H53" s="194">
        <f>H54+H55</f>
        <v>199990.26</v>
      </c>
      <c r="I53" s="243">
        <f>I54+I55</f>
        <v>207171.11000000002</v>
      </c>
    </row>
    <row r="54" spans="1:9" ht="15.75">
      <c r="A54" s="263" t="s">
        <v>45</v>
      </c>
      <c r="B54" s="197">
        <v>136</v>
      </c>
      <c r="C54" s="195">
        <v>2</v>
      </c>
      <c r="D54" s="195">
        <v>3</v>
      </c>
      <c r="E54" s="196">
        <v>6640551180</v>
      </c>
      <c r="F54" s="238">
        <v>121</v>
      </c>
      <c r="G54" s="194">
        <v>125686.81</v>
      </c>
      <c r="H54" s="194">
        <v>153602.35</v>
      </c>
      <c r="I54" s="243">
        <v>159117.6</v>
      </c>
    </row>
    <row r="55" spans="1:9" ht="38.25">
      <c r="A55" s="263" t="s">
        <v>46</v>
      </c>
      <c r="B55" s="197">
        <v>136</v>
      </c>
      <c r="C55" s="195">
        <v>2</v>
      </c>
      <c r="D55" s="195">
        <v>3</v>
      </c>
      <c r="E55" s="196">
        <v>6640551180</v>
      </c>
      <c r="F55" s="238">
        <v>129</v>
      </c>
      <c r="G55" s="194">
        <v>40927</v>
      </c>
      <c r="H55" s="194">
        <v>46387.91</v>
      </c>
      <c r="I55" s="243">
        <v>48053.51</v>
      </c>
    </row>
    <row r="56" spans="1:9" ht="1.5" customHeight="1">
      <c r="A56" s="266" t="s">
        <v>66</v>
      </c>
      <c r="B56" s="248">
        <v>136</v>
      </c>
      <c r="C56" s="249">
        <v>2</v>
      </c>
      <c r="D56" s="249">
        <v>3</v>
      </c>
      <c r="E56" s="250">
        <v>6640551180</v>
      </c>
      <c r="F56" s="251">
        <v>240</v>
      </c>
      <c r="G56" s="252">
        <f>G57</f>
        <v>0</v>
      </c>
      <c r="H56" s="252">
        <f>H57</f>
        <v>0</v>
      </c>
      <c r="I56" s="253">
        <f>I57</f>
        <v>0</v>
      </c>
    </row>
    <row r="57" spans="1:9" ht="15.75" hidden="1">
      <c r="A57" s="266" t="s">
        <v>248</v>
      </c>
      <c r="B57" s="248">
        <v>136</v>
      </c>
      <c r="C57" s="249">
        <v>2</v>
      </c>
      <c r="D57" s="249">
        <v>3</v>
      </c>
      <c r="E57" s="250">
        <v>6640551180</v>
      </c>
      <c r="F57" s="251">
        <v>244</v>
      </c>
      <c r="G57" s="252">
        <v>0</v>
      </c>
      <c r="H57" s="252">
        <v>0</v>
      </c>
      <c r="I57" s="253">
        <v>0</v>
      </c>
    </row>
    <row r="58" spans="1:9" ht="25.5">
      <c r="A58" s="263" t="s">
        <v>66</v>
      </c>
      <c r="B58" s="197">
        <v>136</v>
      </c>
      <c r="C58" s="195">
        <v>2</v>
      </c>
      <c r="D58" s="195">
        <v>3</v>
      </c>
      <c r="E58" s="196">
        <v>6640551180</v>
      </c>
      <c r="F58" s="238">
        <v>240</v>
      </c>
      <c r="G58" s="194">
        <f>G59</f>
        <v>17498.330000000002</v>
      </c>
      <c r="H58" s="194">
        <f>H59</f>
        <v>0</v>
      </c>
      <c r="I58" s="194">
        <f>I59</f>
        <v>0</v>
      </c>
    </row>
    <row r="59" spans="1:9" ht="15.75">
      <c r="A59" s="263" t="s">
        <v>248</v>
      </c>
      <c r="B59" s="197">
        <v>136</v>
      </c>
      <c r="C59" s="195">
        <v>2</v>
      </c>
      <c r="D59" s="195">
        <v>3</v>
      </c>
      <c r="E59" s="196">
        <v>6640551180</v>
      </c>
      <c r="F59" s="238">
        <v>244</v>
      </c>
      <c r="G59" s="194">
        <v>17498.330000000002</v>
      </c>
      <c r="H59" s="194">
        <v>0</v>
      </c>
      <c r="I59" s="243">
        <v>0</v>
      </c>
    </row>
    <row r="60" spans="1:9" ht="25.5">
      <c r="A60" s="261" t="s">
        <v>50</v>
      </c>
      <c r="B60" s="201">
        <v>136</v>
      </c>
      <c r="C60" s="199">
        <v>3</v>
      </c>
      <c r="D60" s="199">
        <v>0</v>
      </c>
      <c r="E60" s="200">
        <v>0</v>
      </c>
      <c r="F60" s="239">
        <v>0</v>
      </c>
      <c r="G60" s="202">
        <f>G61</f>
        <v>0</v>
      </c>
      <c r="H60" s="202">
        <f>H61</f>
        <v>2000</v>
      </c>
      <c r="I60" s="240">
        <f>I61</f>
        <v>0</v>
      </c>
    </row>
    <row r="61" spans="1:9" ht="25.5">
      <c r="A61" s="263" t="s">
        <v>247</v>
      </c>
      <c r="B61" s="197">
        <v>136</v>
      </c>
      <c r="C61" s="195">
        <v>3</v>
      </c>
      <c r="D61" s="195">
        <v>10</v>
      </c>
      <c r="E61" s="196">
        <v>0</v>
      </c>
      <c r="F61" s="238">
        <v>0</v>
      </c>
      <c r="G61" s="194">
        <f t="shared" ref="G61:I66" si="6">G62</f>
        <v>0</v>
      </c>
      <c r="H61" s="194">
        <f t="shared" si="6"/>
        <v>2000</v>
      </c>
      <c r="I61" s="243">
        <f t="shared" si="6"/>
        <v>0</v>
      </c>
    </row>
    <row r="62" spans="1:9" ht="38.25">
      <c r="A62" s="263" t="s">
        <v>281</v>
      </c>
      <c r="B62" s="197">
        <v>136</v>
      </c>
      <c r="C62" s="195">
        <v>3</v>
      </c>
      <c r="D62" s="195">
        <v>10</v>
      </c>
      <c r="E62" s="196">
        <v>6600000000</v>
      </c>
      <c r="F62" s="238">
        <v>0</v>
      </c>
      <c r="G62" s="194">
        <f>G63</f>
        <v>0</v>
      </c>
      <c r="H62" s="194">
        <f t="shared" si="6"/>
        <v>2000</v>
      </c>
      <c r="I62" s="243">
        <f t="shared" si="6"/>
        <v>0</v>
      </c>
    </row>
    <row r="63" spans="1:9" ht="15.75">
      <c r="A63" s="263" t="s">
        <v>266</v>
      </c>
      <c r="B63" s="197">
        <v>136</v>
      </c>
      <c r="C63" s="195">
        <v>3</v>
      </c>
      <c r="D63" s="195">
        <v>10</v>
      </c>
      <c r="E63" s="196">
        <v>6640000000</v>
      </c>
      <c r="F63" s="238">
        <v>0</v>
      </c>
      <c r="G63" s="194">
        <f>G64</f>
        <v>0</v>
      </c>
      <c r="H63" s="194">
        <f t="shared" si="6"/>
        <v>2000</v>
      </c>
      <c r="I63" s="243">
        <f t="shared" si="6"/>
        <v>0</v>
      </c>
    </row>
    <row r="64" spans="1:9" ht="15.75">
      <c r="A64" s="263" t="s">
        <v>268</v>
      </c>
      <c r="B64" s="197">
        <v>136</v>
      </c>
      <c r="C64" s="195">
        <v>3</v>
      </c>
      <c r="D64" s="195">
        <v>10</v>
      </c>
      <c r="E64" s="196">
        <v>6640100000</v>
      </c>
      <c r="F64" s="238">
        <v>0</v>
      </c>
      <c r="G64" s="194">
        <f>G65</f>
        <v>0</v>
      </c>
      <c r="H64" s="194">
        <f t="shared" si="6"/>
        <v>2000</v>
      </c>
      <c r="I64" s="243">
        <f t="shared" si="6"/>
        <v>0</v>
      </c>
    </row>
    <row r="65" spans="1:9" ht="25.5">
      <c r="A65" s="263" t="s">
        <v>294</v>
      </c>
      <c r="B65" s="197">
        <v>136</v>
      </c>
      <c r="C65" s="195">
        <v>3</v>
      </c>
      <c r="D65" s="195">
        <v>10</v>
      </c>
      <c r="E65" s="196">
        <v>6640195020</v>
      </c>
      <c r="F65" s="238">
        <v>0</v>
      </c>
      <c r="G65" s="194">
        <f t="shared" si="6"/>
        <v>0</v>
      </c>
      <c r="H65" s="194">
        <f t="shared" si="6"/>
        <v>2000</v>
      </c>
      <c r="I65" s="243">
        <f t="shared" si="6"/>
        <v>0</v>
      </c>
    </row>
    <row r="66" spans="1:9" ht="25.5">
      <c r="A66" s="263" t="s">
        <v>66</v>
      </c>
      <c r="B66" s="197">
        <v>136</v>
      </c>
      <c r="C66" s="195">
        <v>3</v>
      </c>
      <c r="D66" s="195">
        <v>10</v>
      </c>
      <c r="E66" s="196">
        <v>6640195020</v>
      </c>
      <c r="F66" s="238">
        <v>240</v>
      </c>
      <c r="G66" s="194">
        <f t="shared" si="6"/>
        <v>0</v>
      </c>
      <c r="H66" s="194">
        <f t="shared" si="6"/>
        <v>2000</v>
      </c>
      <c r="I66" s="243">
        <f t="shared" si="6"/>
        <v>0</v>
      </c>
    </row>
    <row r="67" spans="1:9" ht="15.75">
      <c r="A67" s="263" t="s">
        <v>248</v>
      </c>
      <c r="B67" s="197">
        <v>136</v>
      </c>
      <c r="C67" s="195">
        <v>3</v>
      </c>
      <c r="D67" s="195">
        <v>10</v>
      </c>
      <c r="E67" s="196">
        <v>6640195020</v>
      </c>
      <c r="F67" s="238">
        <v>244</v>
      </c>
      <c r="G67" s="194"/>
      <c r="H67" s="194">
        <v>2000</v>
      </c>
      <c r="I67" s="243">
        <v>0</v>
      </c>
    </row>
    <row r="68" spans="1:9" ht="15.75">
      <c r="A68" s="261" t="s">
        <v>51</v>
      </c>
      <c r="B68" s="201">
        <v>136</v>
      </c>
      <c r="C68" s="199">
        <v>4</v>
      </c>
      <c r="D68" s="199">
        <v>0</v>
      </c>
      <c r="E68" s="200">
        <v>0</v>
      </c>
      <c r="F68" s="239">
        <v>0</v>
      </c>
      <c r="G68" s="202">
        <f>G69</f>
        <v>2610803.5499999998</v>
      </c>
      <c r="H68" s="202">
        <f>H69+H82</f>
        <v>405000</v>
      </c>
      <c r="I68" s="202">
        <f>I69+I82</f>
        <v>536000</v>
      </c>
    </row>
    <row r="69" spans="1:9" ht="15.75">
      <c r="A69" s="260" t="s">
        <v>52</v>
      </c>
      <c r="B69" s="197">
        <v>136</v>
      </c>
      <c r="C69" s="195">
        <v>4</v>
      </c>
      <c r="D69" s="195">
        <v>9</v>
      </c>
      <c r="E69" s="196">
        <v>0</v>
      </c>
      <c r="F69" s="238">
        <v>0</v>
      </c>
      <c r="G69" s="194">
        <f t="shared" ref="G69:I72" si="7">G70</f>
        <v>2610803.5499999998</v>
      </c>
      <c r="H69" s="194">
        <f t="shared" si="7"/>
        <v>405000</v>
      </c>
      <c r="I69" s="243">
        <f t="shared" si="7"/>
        <v>536000</v>
      </c>
    </row>
    <row r="70" spans="1:9" ht="38.25">
      <c r="A70" s="263" t="s">
        <v>281</v>
      </c>
      <c r="B70" s="197">
        <v>136</v>
      </c>
      <c r="C70" s="195">
        <v>4</v>
      </c>
      <c r="D70" s="195">
        <v>9</v>
      </c>
      <c r="E70" s="196">
        <v>6600000000</v>
      </c>
      <c r="F70" s="238">
        <v>0</v>
      </c>
      <c r="G70" s="194">
        <f>G71+G82</f>
        <v>2610803.5499999998</v>
      </c>
      <c r="H70" s="194">
        <f t="shared" si="7"/>
        <v>405000</v>
      </c>
      <c r="I70" s="243">
        <f t="shared" si="7"/>
        <v>536000</v>
      </c>
    </row>
    <row r="71" spans="1:9" ht="15.75">
      <c r="A71" s="263" t="s">
        <v>266</v>
      </c>
      <c r="B71" s="197">
        <v>136</v>
      </c>
      <c r="C71" s="195">
        <v>4</v>
      </c>
      <c r="D71" s="195">
        <v>9</v>
      </c>
      <c r="E71" s="196">
        <v>6640000000</v>
      </c>
      <c r="F71" s="238">
        <v>0</v>
      </c>
      <c r="G71" s="194">
        <f>G72+G80</f>
        <v>734450</v>
      </c>
      <c r="H71" s="194">
        <f>H72+H80</f>
        <v>405000</v>
      </c>
      <c r="I71" s="194">
        <f>I72+I80</f>
        <v>536000</v>
      </c>
    </row>
    <row r="72" spans="1:9" ht="15.75">
      <c r="A72" s="263" t="s">
        <v>269</v>
      </c>
      <c r="B72" s="197">
        <v>136</v>
      </c>
      <c r="C72" s="195">
        <v>4</v>
      </c>
      <c r="D72" s="195">
        <v>9</v>
      </c>
      <c r="E72" s="196">
        <v>6640200000</v>
      </c>
      <c r="F72" s="238">
        <v>0</v>
      </c>
      <c r="G72" s="194">
        <f>G73</f>
        <v>716644.41</v>
      </c>
      <c r="H72" s="194">
        <f t="shared" si="7"/>
        <v>405000</v>
      </c>
      <c r="I72" s="243">
        <f t="shared" si="7"/>
        <v>536000</v>
      </c>
    </row>
    <row r="73" spans="1:9" ht="25.5">
      <c r="A73" s="263" t="s">
        <v>252</v>
      </c>
      <c r="B73" s="197">
        <v>136</v>
      </c>
      <c r="C73" s="195">
        <v>4</v>
      </c>
      <c r="D73" s="195">
        <v>9</v>
      </c>
      <c r="E73" s="196">
        <v>6640295280</v>
      </c>
      <c r="F73" s="238">
        <v>0</v>
      </c>
      <c r="G73" s="194">
        <f>G74+G77</f>
        <v>716644.41</v>
      </c>
      <c r="H73" s="194">
        <f>H74+H77</f>
        <v>405000</v>
      </c>
      <c r="I73" s="194">
        <f>I74+I77</f>
        <v>536000</v>
      </c>
    </row>
    <row r="74" spans="1:9" ht="25.5">
      <c r="A74" s="271" t="s">
        <v>66</v>
      </c>
      <c r="B74" s="197">
        <v>136</v>
      </c>
      <c r="C74" s="195">
        <v>4</v>
      </c>
      <c r="D74" s="195">
        <v>9</v>
      </c>
      <c r="E74" s="196" t="s">
        <v>353</v>
      </c>
      <c r="F74" s="238">
        <v>240</v>
      </c>
      <c r="G74" s="194">
        <f>G75+G76</f>
        <v>716644.41</v>
      </c>
      <c r="H74" s="194">
        <f>H75+H76</f>
        <v>405000</v>
      </c>
      <c r="I74" s="243">
        <f>I75+I76</f>
        <v>536000</v>
      </c>
    </row>
    <row r="75" spans="1:9" ht="15.75">
      <c r="A75" s="271" t="s">
        <v>248</v>
      </c>
      <c r="B75" s="197">
        <v>136</v>
      </c>
      <c r="C75" s="195">
        <v>4</v>
      </c>
      <c r="D75" s="195">
        <v>9</v>
      </c>
      <c r="E75" s="196" t="s">
        <v>353</v>
      </c>
      <c r="F75" s="238">
        <v>244</v>
      </c>
      <c r="G75" s="194">
        <v>366979.77</v>
      </c>
      <c r="H75" s="194">
        <v>145000</v>
      </c>
      <c r="I75" s="243">
        <v>266000</v>
      </c>
    </row>
    <row r="76" spans="1:9" ht="26.25" customHeight="1">
      <c r="A76" s="271" t="s">
        <v>241</v>
      </c>
      <c r="B76" s="197">
        <v>136</v>
      </c>
      <c r="C76" s="195">
        <v>4</v>
      </c>
      <c r="D76" s="195">
        <v>9</v>
      </c>
      <c r="E76" s="196" t="s">
        <v>353</v>
      </c>
      <c r="F76" s="238">
        <v>247</v>
      </c>
      <c r="G76" s="252">
        <v>349664.64</v>
      </c>
      <c r="H76" s="194">
        <v>260000</v>
      </c>
      <c r="I76" s="243">
        <v>270000</v>
      </c>
    </row>
    <row r="77" spans="1:9" ht="19.5" hidden="1" customHeight="1">
      <c r="A77" s="263" t="s">
        <v>308</v>
      </c>
      <c r="B77" s="197">
        <v>136</v>
      </c>
      <c r="C77" s="195">
        <v>4</v>
      </c>
      <c r="D77" s="195">
        <v>9</v>
      </c>
      <c r="E77" s="196">
        <v>6640295280</v>
      </c>
      <c r="F77" s="238">
        <v>830</v>
      </c>
      <c r="G77" s="194">
        <f>G78</f>
        <v>0</v>
      </c>
      <c r="H77" s="194">
        <f>H78</f>
        <v>0</v>
      </c>
      <c r="I77" s="194">
        <f>I78</f>
        <v>0</v>
      </c>
    </row>
    <row r="78" spans="1:9" ht="24.75" hidden="1" customHeight="1">
      <c r="A78" s="263" t="s">
        <v>309</v>
      </c>
      <c r="B78" s="197">
        <v>136</v>
      </c>
      <c r="C78" s="195">
        <v>4</v>
      </c>
      <c r="D78" s="195">
        <v>9</v>
      </c>
      <c r="E78" s="196">
        <v>6640295280</v>
      </c>
      <c r="F78" s="238">
        <v>831</v>
      </c>
      <c r="G78" s="194">
        <v>0</v>
      </c>
      <c r="H78" s="194">
        <v>0</v>
      </c>
      <c r="I78" s="243">
        <v>0</v>
      </c>
    </row>
    <row r="79" spans="1:9" ht="15.75">
      <c r="A79" s="271" t="s">
        <v>376</v>
      </c>
      <c r="B79" s="197">
        <v>136</v>
      </c>
      <c r="C79" s="195">
        <v>4</v>
      </c>
      <c r="D79" s="195">
        <v>9</v>
      </c>
      <c r="E79" s="196" t="s">
        <v>354</v>
      </c>
      <c r="F79" s="238">
        <v>0</v>
      </c>
      <c r="G79" s="194">
        <f t="shared" ref="G79:I80" si="8">G80</f>
        <v>17805.59</v>
      </c>
      <c r="H79" s="194">
        <f t="shared" si="8"/>
        <v>0</v>
      </c>
      <c r="I79" s="243">
        <f t="shared" si="8"/>
        <v>0</v>
      </c>
    </row>
    <row r="80" spans="1:9" ht="15.75">
      <c r="A80" s="271" t="s">
        <v>172</v>
      </c>
      <c r="B80" s="197">
        <v>136</v>
      </c>
      <c r="C80" s="195">
        <v>4</v>
      </c>
      <c r="D80" s="195">
        <v>9</v>
      </c>
      <c r="E80" s="196" t="s">
        <v>354</v>
      </c>
      <c r="F80" s="238">
        <v>850</v>
      </c>
      <c r="G80" s="194">
        <f t="shared" si="8"/>
        <v>17805.59</v>
      </c>
      <c r="H80" s="194">
        <f t="shared" si="8"/>
        <v>0</v>
      </c>
      <c r="I80" s="243">
        <f t="shared" si="8"/>
        <v>0</v>
      </c>
    </row>
    <row r="81" spans="1:9" ht="15.75">
      <c r="A81" s="271" t="s">
        <v>374</v>
      </c>
      <c r="B81" s="197">
        <v>136</v>
      </c>
      <c r="C81" s="195">
        <v>4</v>
      </c>
      <c r="D81" s="195">
        <v>9</v>
      </c>
      <c r="E81" s="196" t="s">
        <v>354</v>
      </c>
      <c r="F81" s="238">
        <v>853</v>
      </c>
      <c r="G81" s="194">
        <v>17805.59</v>
      </c>
      <c r="H81" s="194">
        <f>H86+H89+H97</f>
        <v>0</v>
      </c>
      <c r="I81" s="243">
        <f>I86+I89+I97</f>
        <v>0</v>
      </c>
    </row>
    <row r="82" spans="1:9" ht="15.75">
      <c r="A82" s="272" t="s">
        <v>363</v>
      </c>
      <c r="B82" s="201">
        <v>136</v>
      </c>
      <c r="C82" s="199">
        <v>4</v>
      </c>
      <c r="D82" s="199">
        <v>9</v>
      </c>
      <c r="E82" s="200">
        <v>6650000000</v>
      </c>
      <c r="F82" s="239">
        <v>0</v>
      </c>
      <c r="G82" s="202">
        <f>G83</f>
        <v>1876353.55</v>
      </c>
      <c r="H82" s="202">
        <f>H83</f>
        <v>0</v>
      </c>
      <c r="I82" s="202">
        <f>I83</f>
        <v>0</v>
      </c>
    </row>
    <row r="83" spans="1:9" ht="38.25">
      <c r="A83" s="271" t="s">
        <v>364</v>
      </c>
      <c r="B83" s="197">
        <v>136</v>
      </c>
      <c r="C83" s="195">
        <v>4</v>
      </c>
      <c r="D83" s="195">
        <v>9</v>
      </c>
      <c r="E83" s="196" t="s">
        <v>368</v>
      </c>
      <c r="F83" s="238">
        <v>0</v>
      </c>
      <c r="G83" s="194">
        <f>G84+G88</f>
        <v>1876353.55</v>
      </c>
      <c r="H83" s="194">
        <f>H84+H88</f>
        <v>0</v>
      </c>
      <c r="I83" s="194">
        <f>I84+I88</f>
        <v>0</v>
      </c>
    </row>
    <row r="84" spans="1:9" ht="25.5">
      <c r="A84" s="271" t="s">
        <v>365</v>
      </c>
      <c r="B84" s="197">
        <v>136</v>
      </c>
      <c r="C84" s="195">
        <v>4</v>
      </c>
      <c r="D84" s="195">
        <v>9</v>
      </c>
      <c r="E84" s="196" t="s">
        <v>369</v>
      </c>
      <c r="F84" s="238">
        <v>0</v>
      </c>
      <c r="G84" s="194">
        <f t="shared" ref="G84:I86" si="9">G85</f>
        <v>449437.55</v>
      </c>
      <c r="H84" s="194">
        <f t="shared" si="9"/>
        <v>0</v>
      </c>
      <c r="I84" s="194">
        <f t="shared" si="9"/>
        <v>0</v>
      </c>
    </row>
    <row r="85" spans="1:9" ht="25.5">
      <c r="A85" s="271" t="s">
        <v>352</v>
      </c>
      <c r="B85" s="197">
        <v>136</v>
      </c>
      <c r="C85" s="195">
        <v>4</v>
      </c>
      <c r="D85" s="195">
        <v>9</v>
      </c>
      <c r="E85" s="196" t="s">
        <v>369</v>
      </c>
      <c r="F85" s="238">
        <v>200</v>
      </c>
      <c r="G85" s="194">
        <f t="shared" si="9"/>
        <v>449437.55</v>
      </c>
      <c r="H85" s="194">
        <f t="shared" si="9"/>
        <v>0</v>
      </c>
      <c r="I85" s="194">
        <f t="shared" si="9"/>
        <v>0</v>
      </c>
    </row>
    <row r="86" spans="1:9" ht="25.5">
      <c r="A86" s="271" t="s">
        <v>66</v>
      </c>
      <c r="B86" s="197">
        <v>136</v>
      </c>
      <c r="C86" s="195">
        <v>4</v>
      </c>
      <c r="D86" s="195">
        <v>9</v>
      </c>
      <c r="E86" s="196" t="s">
        <v>369</v>
      </c>
      <c r="F86" s="238">
        <v>240</v>
      </c>
      <c r="G86" s="194">
        <f t="shared" si="9"/>
        <v>449437.55</v>
      </c>
      <c r="H86" s="194">
        <f t="shared" si="9"/>
        <v>0</v>
      </c>
      <c r="I86" s="194">
        <f t="shared" si="9"/>
        <v>0</v>
      </c>
    </row>
    <row r="87" spans="1:9" ht="15.75">
      <c r="A87" s="271" t="s">
        <v>248</v>
      </c>
      <c r="B87" s="197">
        <v>136</v>
      </c>
      <c r="C87" s="195">
        <v>4</v>
      </c>
      <c r="D87" s="195">
        <v>9</v>
      </c>
      <c r="E87" s="196" t="s">
        <v>369</v>
      </c>
      <c r="F87" s="238">
        <v>244</v>
      </c>
      <c r="G87" s="194">
        <v>449437.55</v>
      </c>
      <c r="H87" s="194">
        <v>0</v>
      </c>
      <c r="I87" s="243">
        <v>0</v>
      </c>
    </row>
    <row r="88" spans="1:9" ht="15.75">
      <c r="A88" s="271" t="s">
        <v>366</v>
      </c>
      <c r="B88" s="197">
        <v>136</v>
      </c>
      <c r="C88" s="195">
        <v>4</v>
      </c>
      <c r="D88" s="195">
        <v>9</v>
      </c>
      <c r="E88" s="196" t="s">
        <v>367</v>
      </c>
      <c r="F88" s="238">
        <v>0</v>
      </c>
      <c r="G88" s="194">
        <f>G89</f>
        <v>1426916</v>
      </c>
      <c r="H88" s="194">
        <f>H89</f>
        <v>0</v>
      </c>
      <c r="I88" s="194">
        <f>I89</f>
        <v>0</v>
      </c>
    </row>
    <row r="89" spans="1:9" ht="25.5">
      <c r="A89" s="271" t="s">
        <v>352</v>
      </c>
      <c r="B89" s="197">
        <v>136</v>
      </c>
      <c r="C89" s="195">
        <v>4</v>
      </c>
      <c r="D89" s="195">
        <v>9</v>
      </c>
      <c r="E89" s="196" t="s">
        <v>367</v>
      </c>
      <c r="F89" s="238">
        <v>200</v>
      </c>
      <c r="G89" s="194">
        <f t="shared" ref="G89:I90" si="10">G90</f>
        <v>1426916</v>
      </c>
      <c r="H89" s="194">
        <f t="shared" si="10"/>
        <v>0</v>
      </c>
      <c r="I89" s="194">
        <f t="shared" si="10"/>
        <v>0</v>
      </c>
    </row>
    <row r="90" spans="1:9" ht="25.5">
      <c r="A90" s="271" t="s">
        <v>66</v>
      </c>
      <c r="B90" s="197">
        <v>136</v>
      </c>
      <c r="C90" s="195">
        <v>4</v>
      </c>
      <c r="D90" s="195">
        <v>9</v>
      </c>
      <c r="E90" s="196" t="s">
        <v>367</v>
      </c>
      <c r="F90" s="238">
        <v>240</v>
      </c>
      <c r="G90" s="194">
        <f t="shared" si="10"/>
        <v>1426916</v>
      </c>
      <c r="H90" s="194">
        <f t="shared" si="10"/>
        <v>0</v>
      </c>
      <c r="I90" s="194">
        <f t="shared" si="10"/>
        <v>0</v>
      </c>
    </row>
    <row r="91" spans="1:9" ht="15.75">
      <c r="A91" s="271" t="s">
        <v>248</v>
      </c>
      <c r="B91" s="197">
        <v>136</v>
      </c>
      <c r="C91" s="195">
        <v>4</v>
      </c>
      <c r="D91" s="195">
        <v>9</v>
      </c>
      <c r="E91" s="196" t="s">
        <v>367</v>
      </c>
      <c r="F91" s="238">
        <v>244</v>
      </c>
      <c r="G91" s="194">
        <v>1426916</v>
      </c>
      <c r="H91" s="194">
        <v>0</v>
      </c>
      <c r="I91" s="243">
        <v>0</v>
      </c>
    </row>
    <row r="92" spans="1:9" ht="15.75">
      <c r="A92" s="261" t="s">
        <v>173</v>
      </c>
      <c r="B92" s="201">
        <v>136</v>
      </c>
      <c r="C92" s="199">
        <v>5</v>
      </c>
      <c r="D92" s="199">
        <v>0</v>
      </c>
      <c r="E92" s="200">
        <v>0</v>
      </c>
      <c r="F92" s="239">
        <v>0</v>
      </c>
      <c r="G92" s="202">
        <f>G93+G101</f>
        <v>832476.04999999993</v>
      </c>
      <c r="H92" s="202">
        <f>H93+H101</f>
        <v>22523.85</v>
      </c>
      <c r="I92" s="202">
        <f>I93+I101</f>
        <v>0</v>
      </c>
    </row>
    <row r="93" spans="1:9" ht="15.75">
      <c r="A93" s="273" t="s">
        <v>349</v>
      </c>
      <c r="B93" s="197">
        <v>136</v>
      </c>
      <c r="C93" s="195">
        <v>5</v>
      </c>
      <c r="D93" s="195">
        <v>2</v>
      </c>
      <c r="E93" s="196">
        <v>0</v>
      </c>
      <c r="F93" s="238">
        <v>0</v>
      </c>
      <c r="G93" s="194">
        <f t="shared" ref="G93:I97" si="11">G94</f>
        <v>784562.45</v>
      </c>
      <c r="H93" s="194">
        <f t="shared" si="11"/>
        <v>0</v>
      </c>
      <c r="I93" s="194">
        <f t="shared" si="11"/>
        <v>0</v>
      </c>
    </row>
    <row r="94" spans="1:9" ht="38.25">
      <c r="A94" s="273" t="s">
        <v>281</v>
      </c>
      <c r="B94" s="197">
        <v>136</v>
      </c>
      <c r="C94" s="195">
        <v>5</v>
      </c>
      <c r="D94" s="195">
        <v>2</v>
      </c>
      <c r="E94" s="196">
        <v>6600000000</v>
      </c>
      <c r="F94" s="238">
        <v>0</v>
      </c>
      <c r="G94" s="194">
        <f t="shared" si="11"/>
        <v>784562.45</v>
      </c>
      <c r="H94" s="194">
        <f t="shared" si="11"/>
        <v>0</v>
      </c>
      <c r="I94" s="194">
        <f t="shared" si="11"/>
        <v>0</v>
      </c>
    </row>
    <row r="95" spans="1:9" ht="15.75">
      <c r="A95" s="273" t="s">
        <v>266</v>
      </c>
      <c r="B95" s="197">
        <v>136</v>
      </c>
      <c r="C95" s="195">
        <v>5</v>
      </c>
      <c r="D95" s="195">
        <v>2</v>
      </c>
      <c r="E95" s="196">
        <v>6640000000</v>
      </c>
      <c r="F95" s="238">
        <v>0</v>
      </c>
      <c r="G95" s="194">
        <f t="shared" si="11"/>
        <v>784562.45</v>
      </c>
      <c r="H95" s="194">
        <f t="shared" si="11"/>
        <v>0</v>
      </c>
      <c r="I95" s="194">
        <f t="shared" si="11"/>
        <v>0</v>
      </c>
    </row>
    <row r="96" spans="1:9" ht="15.75">
      <c r="A96" s="273" t="s">
        <v>350</v>
      </c>
      <c r="B96" s="197">
        <v>136</v>
      </c>
      <c r="C96" s="195">
        <v>5</v>
      </c>
      <c r="D96" s="195">
        <v>2</v>
      </c>
      <c r="E96" s="196">
        <v>6640600000</v>
      </c>
      <c r="F96" s="238">
        <v>0</v>
      </c>
      <c r="G96" s="194">
        <f t="shared" si="11"/>
        <v>784562.45</v>
      </c>
      <c r="H96" s="194">
        <f t="shared" si="11"/>
        <v>0</v>
      </c>
      <c r="I96" s="194">
        <f t="shared" si="11"/>
        <v>0</v>
      </c>
    </row>
    <row r="97" spans="1:9" ht="15.75">
      <c r="A97" s="273" t="s">
        <v>351</v>
      </c>
      <c r="B97" s="197">
        <v>136</v>
      </c>
      <c r="C97" s="195">
        <v>5</v>
      </c>
      <c r="D97" s="195">
        <v>2</v>
      </c>
      <c r="E97" s="196">
        <v>6640690120</v>
      </c>
      <c r="F97" s="238">
        <v>0</v>
      </c>
      <c r="G97" s="194">
        <f t="shared" si="11"/>
        <v>784562.45</v>
      </c>
      <c r="H97" s="194">
        <f t="shared" si="11"/>
        <v>0</v>
      </c>
      <c r="I97" s="194">
        <f t="shared" si="11"/>
        <v>0</v>
      </c>
    </row>
    <row r="98" spans="1:9" ht="25.5">
      <c r="A98" s="273" t="s">
        <v>352</v>
      </c>
      <c r="B98" s="197">
        <v>136</v>
      </c>
      <c r="C98" s="195">
        <v>5</v>
      </c>
      <c r="D98" s="195">
        <v>2</v>
      </c>
      <c r="E98" s="196">
        <v>6640690120</v>
      </c>
      <c r="F98" s="238">
        <v>240</v>
      </c>
      <c r="G98" s="194">
        <f>G99+G100</f>
        <v>784562.45</v>
      </c>
      <c r="H98" s="194">
        <f>H100</f>
        <v>0</v>
      </c>
      <c r="I98" s="243">
        <f>I100</f>
        <v>0</v>
      </c>
    </row>
    <row r="99" spans="1:9" ht="15.75">
      <c r="A99" s="263" t="s">
        <v>248</v>
      </c>
      <c r="B99" s="197">
        <v>136</v>
      </c>
      <c r="C99" s="195">
        <v>5</v>
      </c>
      <c r="D99" s="195">
        <v>2</v>
      </c>
      <c r="E99" s="196">
        <v>6640690120</v>
      </c>
      <c r="F99" s="238">
        <v>244</v>
      </c>
      <c r="G99" s="194">
        <v>564446.9</v>
      </c>
      <c r="H99" s="194">
        <v>0</v>
      </c>
      <c r="I99" s="243">
        <v>0</v>
      </c>
    </row>
    <row r="100" spans="1:9" ht="15.75">
      <c r="A100" s="263" t="s">
        <v>241</v>
      </c>
      <c r="B100" s="197">
        <v>136</v>
      </c>
      <c r="C100" s="195">
        <v>5</v>
      </c>
      <c r="D100" s="195">
        <v>2</v>
      </c>
      <c r="E100" s="196">
        <v>6640690120</v>
      </c>
      <c r="F100" s="238">
        <v>247</v>
      </c>
      <c r="G100" s="194">
        <v>220115.55</v>
      </c>
      <c r="H100" s="194">
        <v>0</v>
      </c>
      <c r="I100" s="243">
        <v>0</v>
      </c>
    </row>
    <row r="101" spans="1:9" ht="15.75">
      <c r="A101" s="267" t="s">
        <v>171</v>
      </c>
      <c r="B101" s="205">
        <v>136</v>
      </c>
      <c r="C101" s="203">
        <v>5</v>
      </c>
      <c r="D101" s="203">
        <v>3</v>
      </c>
      <c r="E101" s="204">
        <v>0</v>
      </c>
      <c r="F101" s="241">
        <v>0</v>
      </c>
      <c r="G101" s="206">
        <f>G102</f>
        <v>47913.599999999999</v>
      </c>
      <c r="H101" s="206">
        <f t="shared" ref="H101:I104" si="12">H102</f>
        <v>22523.85</v>
      </c>
      <c r="I101" s="242">
        <f t="shared" si="12"/>
        <v>0</v>
      </c>
    </row>
    <row r="102" spans="1:9" ht="38.25">
      <c r="A102" s="263" t="s">
        <v>281</v>
      </c>
      <c r="B102" s="197">
        <v>136</v>
      </c>
      <c r="C102" s="195">
        <v>5</v>
      </c>
      <c r="D102" s="195">
        <v>3</v>
      </c>
      <c r="E102" s="196">
        <v>6600000000</v>
      </c>
      <c r="F102" s="238">
        <v>0</v>
      </c>
      <c r="G102" s="194">
        <f>G103</f>
        <v>47913.599999999999</v>
      </c>
      <c r="H102" s="194">
        <f t="shared" si="12"/>
        <v>22523.85</v>
      </c>
      <c r="I102" s="243">
        <f t="shared" si="12"/>
        <v>0</v>
      </c>
    </row>
    <row r="103" spans="1:9" ht="15.75">
      <c r="A103" s="263" t="s">
        <v>266</v>
      </c>
      <c r="B103" s="197">
        <v>136</v>
      </c>
      <c r="C103" s="195">
        <v>5</v>
      </c>
      <c r="D103" s="195">
        <v>3</v>
      </c>
      <c r="E103" s="196">
        <v>6640000000</v>
      </c>
      <c r="F103" s="238">
        <v>0</v>
      </c>
      <c r="G103" s="194">
        <f>G104</f>
        <v>47913.599999999999</v>
      </c>
      <c r="H103" s="194">
        <f t="shared" si="12"/>
        <v>22523.85</v>
      </c>
      <c r="I103" s="243">
        <f t="shared" si="12"/>
        <v>0</v>
      </c>
    </row>
    <row r="104" spans="1:9" ht="25.5">
      <c r="A104" s="263" t="s">
        <v>282</v>
      </c>
      <c r="B104" s="197">
        <v>136</v>
      </c>
      <c r="C104" s="195">
        <v>5</v>
      </c>
      <c r="D104" s="195">
        <v>3</v>
      </c>
      <c r="E104" s="196">
        <v>6640300000</v>
      </c>
      <c r="F104" s="238">
        <v>0</v>
      </c>
      <c r="G104" s="194">
        <f>G105</f>
        <v>47913.599999999999</v>
      </c>
      <c r="H104" s="194">
        <f t="shared" si="12"/>
        <v>22523.85</v>
      </c>
      <c r="I104" s="243">
        <f t="shared" si="12"/>
        <v>0</v>
      </c>
    </row>
    <row r="105" spans="1:9" ht="25.5">
      <c r="A105" s="263" t="s">
        <v>272</v>
      </c>
      <c r="B105" s="197">
        <v>136</v>
      </c>
      <c r="C105" s="195">
        <v>5</v>
      </c>
      <c r="D105" s="195">
        <v>3</v>
      </c>
      <c r="E105" s="196">
        <v>6640395310</v>
      </c>
      <c r="F105" s="238">
        <v>0</v>
      </c>
      <c r="G105" s="194">
        <f t="shared" ref="G105:I106" si="13">G106</f>
        <v>47913.599999999999</v>
      </c>
      <c r="H105" s="194">
        <f t="shared" si="13"/>
        <v>22523.85</v>
      </c>
      <c r="I105" s="243">
        <f t="shared" si="13"/>
        <v>0</v>
      </c>
    </row>
    <row r="106" spans="1:9" ht="25.5">
      <c r="A106" s="263" t="s">
        <v>66</v>
      </c>
      <c r="B106" s="197">
        <v>136</v>
      </c>
      <c r="C106" s="195">
        <v>5</v>
      </c>
      <c r="D106" s="195">
        <v>3</v>
      </c>
      <c r="E106" s="196">
        <v>6640395310</v>
      </c>
      <c r="F106" s="238">
        <v>240</v>
      </c>
      <c r="G106" s="194">
        <f t="shared" si="13"/>
        <v>47913.599999999999</v>
      </c>
      <c r="H106" s="194">
        <f t="shared" si="13"/>
        <v>22523.85</v>
      </c>
      <c r="I106" s="243">
        <f t="shared" si="13"/>
        <v>0</v>
      </c>
    </row>
    <row r="107" spans="1:9" ht="15.75">
      <c r="A107" s="263" t="s">
        <v>248</v>
      </c>
      <c r="B107" s="197">
        <v>136</v>
      </c>
      <c r="C107" s="195">
        <v>5</v>
      </c>
      <c r="D107" s="195">
        <v>3</v>
      </c>
      <c r="E107" s="196">
        <v>6640395310</v>
      </c>
      <c r="F107" s="238">
        <v>244</v>
      </c>
      <c r="G107" s="194">
        <v>47913.599999999999</v>
      </c>
      <c r="H107" s="194">
        <v>22523.85</v>
      </c>
      <c r="I107" s="243">
        <v>0</v>
      </c>
    </row>
    <row r="108" spans="1:9" ht="15.75">
      <c r="A108" s="274" t="s">
        <v>355</v>
      </c>
      <c r="B108" s="201">
        <v>136</v>
      </c>
      <c r="C108" s="199">
        <v>7</v>
      </c>
      <c r="D108" s="199">
        <v>0</v>
      </c>
      <c r="E108" s="200">
        <v>0</v>
      </c>
      <c r="F108" s="239">
        <v>0</v>
      </c>
      <c r="G108" s="202">
        <f t="shared" ref="G108:G114" si="14">G109</f>
        <v>6400</v>
      </c>
      <c r="H108" s="202">
        <f t="shared" ref="H108:I114" si="15">H109</f>
        <v>0</v>
      </c>
      <c r="I108" s="202">
        <f t="shared" si="15"/>
        <v>0</v>
      </c>
    </row>
    <row r="109" spans="1:9" ht="15.75">
      <c r="A109" s="273" t="s">
        <v>356</v>
      </c>
      <c r="B109" s="197">
        <v>136</v>
      </c>
      <c r="C109" s="195">
        <v>7</v>
      </c>
      <c r="D109" s="195">
        <v>5</v>
      </c>
      <c r="E109" s="196">
        <v>0</v>
      </c>
      <c r="F109" s="238">
        <v>0</v>
      </c>
      <c r="G109" s="194">
        <f t="shared" si="14"/>
        <v>6400</v>
      </c>
      <c r="H109" s="194">
        <f t="shared" si="15"/>
        <v>0</v>
      </c>
      <c r="I109" s="194">
        <f t="shared" si="15"/>
        <v>0</v>
      </c>
    </row>
    <row r="110" spans="1:9" ht="38.25">
      <c r="A110" s="273" t="s">
        <v>281</v>
      </c>
      <c r="B110" s="197">
        <v>136</v>
      </c>
      <c r="C110" s="195">
        <v>7</v>
      </c>
      <c r="D110" s="195">
        <v>5</v>
      </c>
      <c r="E110" s="196">
        <v>6600000000</v>
      </c>
      <c r="F110" s="238">
        <v>0</v>
      </c>
      <c r="G110" s="194">
        <f t="shared" si="14"/>
        <v>6400</v>
      </c>
      <c r="H110" s="194">
        <f t="shared" si="15"/>
        <v>0</v>
      </c>
      <c r="I110" s="194">
        <f t="shared" si="15"/>
        <v>0</v>
      </c>
    </row>
    <row r="111" spans="1:9" ht="15.75">
      <c r="A111" s="273" t="s">
        <v>266</v>
      </c>
      <c r="B111" s="197">
        <v>136</v>
      </c>
      <c r="C111" s="195">
        <v>7</v>
      </c>
      <c r="D111" s="195">
        <v>5</v>
      </c>
      <c r="E111" s="196">
        <v>6640000000</v>
      </c>
      <c r="F111" s="238">
        <v>0</v>
      </c>
      <c r="G111" s="194">
        <f t="shared" si="14"/>
        <v>6400</v>
      </c>
      <c r="H111" s="194">
        <f t="shared" si="15"/>
        <v>0</v>
      </c>
      <c r="I111" s="194">
        <f t="shared" si="15"/>
        <v>0</v>
      </c>
    </row>
    <row r="112" spans="1:9" ht="15.75">
      <c r="A112" s="273" t="s">
        <v>267</v>
      </c>
      <c r="B112" s="197">
        <v>136</v>
      </c>
      <c r="C112" s="195">
        <v>7</v>
      </c>
      <c r="D112" s="195">
        <v>5</v>
      </c>
      <c r="E112" s="196">
        <v>6640500000</v>
      </c>
      <c r="F112" s="238">
        <v>0</v>
      </c>
      <c r="G112" s="194">
        <f t="shared" si="14"/>
        <v>6400</v>
      </c>
      <c r="H112" s="194">
        <f t="shared" si="15"/>
        <v>0</v>
      </c>
      <c r="I112" s="194">
        <f t="shared" si="15"/>
        <v>0</v>
      </c>
    </row>
    <row r="113" spans="1:9" ht="15.75">
      <c r="A113" s="273" t="s">
        <v>292</v>
      </c>
      <c r="B113" s="197">
        <v>136</v>
      </c>
      <c r="C113" s="195">
        <v>7</v>
      </c>
      <c r="D113" s="195">
        <v>5</v>
      </c>
      <c r="E113" s="196">
        <v>6640510020</v>
      </c>
      <c r="F113" s="238">
        <v>0</v>
      </c>
      <c r="G113" s="194">
        <f t="shared" si="14"/>
        <v>6400</v>
      </c>
      <c r="H113" s="194">
        <f t="shared" si="15"/>
        <v>0</v>
      </c>
      <c r="I113" s="194">
        <f t="shared" si="15"/>
        <v>0</v>
      </c>
    </row>
    <row r="114" spans="1:9" ht="25.5">
      <c r="A114" s="273" t="s">
        <v>66</v>
      </c>
      <c r="B114" s="197">
        <v>136</v>
      </c>
      <c r="C114" s="195">
        <v>7</v>
      </c>
      <c r="D114" s="195">
        <v>5</v>
      </c>
      <c r="E114" s="196">
        <v>6640510020</v>
      </c>
      <c r="F114" s="238">
        <v>240</v>
      </c>
      <c r="G114" s="194">
        <f t="shared" si="14"/>
        <v>6400</v>
      </c>
      <c r="H114" s="194">
        <f t="shared" si="15"/>
        <v>0</v>
      </c>
      <c r="I114" s="194">
        <f t="shared" si="15"/>
        <v>0</v>
      </c>
    </row>
    <row r="115" spans="1:9" ht="15.75">
      <c r="A115" s="273" t="s">
        <v>248</v>
      </c>
      <c r="B115" s="197">
        <v>136</v>
      </c>
      <c r="C115" s="195">
        <v>7</v>
      </c>
      <c r="D115" s="195">
        <v>5</v>
      </c>
      <c r="E115" s="196">
        <v>6640510020</v>
      </c>
      <c r="F115" s="238">
        <v>244</v>
      </c>
      <c r="G115" s="194">
        <v>6400</v>
      </c>
      <c r="H115" s="194">
        <v>0</v>
      </c>
      <c r="I115" s="243">
        <v>0</v>
      </c>
    </row>
    <row r="116" spans="1:9" ht="15.75">
      <c r="A116" s="261" t="s">
        <v>53</v>
      </c>
      <c r="B116" s="201">
        <v>136</v>
      </c>
      <c r="C116" s="199">
        <v>8</v>
      </c>
      <c r="D116" s="199">
        <v>0</v>
      </c>
      <c r="E116" s="200">
        <v>0</v>
      </c>
      <c r="F116" s="239">
        <v>0</v>
      </c>
      <c r="G116" s="202">
        <f>G117</f>
        <v>1295073.7</v>
      </c>
      <c r="H116" s="202">
        <f t="shared" ref="H116:I119" si="16">H117</f>
        <v>136000</v>
      </c>
      <c r="I116" s="240">
        <f t="shared" si="16"/>
        <v>101317</v>
      </c>
    </row>
    <row r="117" spans="1:9" ht="15.75">
      <c r="A117" s="263" t="s">
        <v>54</v>
      </c>
      <c r="B117" s="197">
        <v>136</v>
      </c>
      <c r="C117" s="195">
        <v>8</v>
      </c>
      <c r="D117" s="195">
        <v>1</v>
      </c>
      <c r="E117" s="196">
        <v>0</v>
      </c>
      <c r="F117" s="238">
        <v>0</v>
      </c>
      <c r="G117" s="247">
        <f>G118</f>
        <v>1295073.7</v>
      </c>
      <c r="H117" s="247">
        <f t="shared" si="16"/>
        <v>136000</v>
      </c>
      <c r="I117" s="254">
        <f t="shared" si="16"/>
        <v>101317</v>
      </c>
    </row>
    <row r="118" spans="1:9" ht="38.25">
      <c r="A118" s="263" t="s">
        <v>281</v>
      </c>
      <c r="B118" s="197">
        <v>136</v>
      </c>
      <c r="C118" s="195">
        <v>8</v>
      </c>
      <c r="D118" s="195">
        <v>1</v>
      </c>
      <c r="E118" s="196">
        <v>6600000000</v>
      </c>
      <c r="F118" s="238">
        <v>0</v>
      </c>
      <c r="G118" s="194">
        <f>G119</f>
        <v>1295073.7</v>
      </c>
      <c r="H118" s="194">
        <f t="shared" si="16"/>
        <v>136000</v>
      </c>
      <c r="I118" s="243">
        <f t="shared" si="16"/>
        <v>101317</v>
      </c>
    </row>
    <row r="119" spans="1:9" ht="15.75">
      <c r="A119" s="263" t="s">
        <v>266</v>
      </c>
      <c r="B119" s="197">
        <v>136</v>
      </c>
      <c r="C119" s="195">
        <v>8</v>
      </c>
      <c r="D119" s="195">
        <v>1</v>
      </c>
      <c r="E119" s="196">
        <v>6640000000</v>
      </c>
      <c r="F119" s="238">
        <v>0</v>
      </c>
      <c r="G119" s="194">
        <f>G120</f>
        <v>1295073.7</v>
      </c>
      <c r="H119" s="194">
        <f t="shared" si="16"/>
        <v>136000</v>
      </c>
      <c r="I119" s="243">
        <f t="shared" si="16"/>
        <v>101317</v>
      </c>
    </row>
    <row r="120" spans="1:9" ht="15.75">
      <c r="A120" s="263" t="s">
        <v>270</v>
      </c>
      <c r="B120" s="197">
        <v>136</v>
      </c>
      <c r="C120" s="195">
        <v>8</v>
      </c>
      <c r="D120" s="195">
        <v>1</v>
      </c>
      <c r="E120" s="196">
        <v>6640400000</v>
      </c>
      <c r="F120" s="238">
        <v>0</v>
      </c>
      <c r="G120" s="194">
        <f>G121+G125+G127</f>
        <v>1295073.7</v>
      </c>
      <c r="H120" s="194">
        <f>H121+H125+H127</f>
        <v>136000</v>
      </c>
      <c r="I120" s="194">
        <f>I121+I125+I127</f>
        <v>101317</v>
      </c>
    </row>
    <row r="121" spans="1:9" ht="25.5">
      <c r="A121" s="263" t="s">
        <v>271</v>
      </c>
      <c r="B121" s="197">
        <v>136</v>
      </c>
      <c r="C121" s="195">
        <v>8</v>
      </c>
      <c r="D121" s="195">
        <v>1</v>
      </c>
      <c r="E121" s="196">
        <v>6640495220</v>
      </c>
      <c r="F121" s="238">
        <v>0</v>
      </c>
      <c r="G121" s="194">
        <f>G122</f>
        <v>449773.7</v>
      </c>
      <c r="H121" s="194">
        <f>H122</f>
        <v>136000</v>
      </c>
      <c r="I121" s="243">
        <f>I122</f>
        <v>101317</v>
      </c>
    </row>
    <row r="122" spans="1:9" ht="25.5">
      <c r="A122" s="263" t="s">
        <v>66</v>
      </c>
      <c r="B122" s="197">
        <v>136</v>
      </c>
      <c r="C122" s="195">
        <v>8</v>
      </c>
      <c r="D122" s="195">
        <v>1</v>
      </c>
      <c r="E122" s="196">
        <v>6640495220</v>
      </c>
      <c r="F122" s="238">
        <v>240</v>
      </c>
      <c r="G122" s="194">
        <f>G123+G124</f>
        <v>449773.7</v>
      </c>
      <c r="H122" s="194">
        <f>H123+H124</f>
        <v>136000</v>
      </c>
      <c r="I122" s="243">
        <f>I123+I124</f>
        <v>101317</v>
      </c>
    </row>
    <row r="123" spans="1:9" ht="15.75">
      <c r="A123" s="263" t="s">
        <v>248</v>
      </c>
      <c r="B123" s="197">
        <v>136</v>
      </c>
      <c r="C123" s="195">
        <v>8</v>
      </c>
      <c r="D123" s="195">
        <v>1</v>
      </c>
      <c r="E123" s="196">
        <v>6640495220</v>
      </c>
      <c r="F123" s="238">
        <v>244</v>
      </c>
      <c r="G123" s="194">
        <v>252287.48</v>
      </c>
      <c r="H123" s="194">
        <v>68000</v>
      </c>
      <c r="I123" s="243">
        <v>50659</v>
      </c>
    </row>
    <row r="124" spans="1:9" ht="15.75">
      <c r="A124" s="263" t="s">
        <v>241</v>
      </c>
      <c r="B124" s="197">
        <v>136</v>
      </c>
      <c r="C124" s="195">
        <v>8</v>
      </c>
      <c r="D124" s="195">
        <v>1</v>
      </c>
      <c r="E124" s="196">
        <v>6640495220</v>
      </c>
      <c r="F124" s="238">
        <v>247</v>
      </c>
      <c r="G124" s="194">
        <v>197486.22</v>
      </c>
      <c r="H124" s="194">
        <v>68000</v>
      </c>
      <c r="I124" s="243">
        <v>50658</v>
      </c>
    </row>
    <row r="125" spans="1:9" ht="51">
      <c r="A125" s="264" t="s">
        <v>317</v>
      </c>
      <c r="B125" s="197">
        <v>136</v>
      </c>
      <c r="C125" s="195">
        <v>8</v>
      </c>
      <c r="D125" s="195">
        <v>1</v>
      </c>
      <c r="E125" s="196" t="s">
        <v>370</v>
      </c>
      <c r="F125" s="197">
        <v>0</v>
      </c>
      <c r="G125" s="194">
        <f>G126</f>
        <v>649000</v>
      </c>
      <c r="H125" s="194">
        <f>H126</f>
        <v>0</v>
      </c>
      <c r="I125" s="194">
        <f>I126</f>
        <v>0</v>
      </c>
    </row>
    <row r="126" spans="1:9" ht="15.75">
      <c r="A126" s="265" t="s">
        <v>258</v>
      </c>
      <c r="B126" s="244">
        <v>136</v>
      </c>
      <c r="C126" s="245">
        <v>8</v>
      </c>
      <c r="D126" s="245">
        <v>1</v>
      </c>
      <c r="E126" s="196" t="s">
        <v>370</v>
      </c>
      <c r="F126" s="244">
        <v>540</v>
      </c>
      <c r="G126" s="194">
        <v>649000</v>
      </c>
      <c r="H126" s="194">
        <v>0</v>
      </c>
      <c r="I126" s="194">
        <v>0</v>
      </c>
    </row>
    <row r="127" spans="1:9" ht="38.25">
      <c r="A127" s="264" t="s">
        <v>318</v>
      </c>
      <c r="B127" s="197">
        <v>136</v>
      </c>
      <c r="C127" s="195">
        <v>8</v>
      </c>
      <c r="D127" s="195">
        <v>1</v>
      </c>
      <c r="E127" s="196" t="s">
        <v>371</v>
      </c>
      <c r="F127" s="197">
        <v>0</v>
      </c>
      <c r="G127" s="194">
        <f>G128</f>
        <v>196300</v>
      </c>
      <c r="H127" s="194">
        <f>H128</f>
        <v>0</v>
      </c>
      <c r="I127" s="194">
        <f>I128</f>
        <v>0</v>
      </c>
    </row>
    <row r="128" spans="1:9" ht="15.75">
      <c r="A128" s="265" t="s">
        <v>258</v>
      </c>
      <c r="B128" s="244">
        <v>136</v>
      </c>
      <c r="C128" s="245">
        <v>8</v>
      </c>
      <c r="D128" s="245">
        <v>1</v>
      </c>
      <c r="E128" s="196" t="s">
        <v>371</v>
      </c>
      <c r="F128" s="244">
        <v>540</v>
      </c>
      <c r="G128" s="194">
        <v>196300</v>
      </c>
      <c r="H128" s="194">
        <v>0</v>
      </c>
      <c r="I128" s="194">
        <v>0</v>
      </c>
    </row>
    <row r="129" spans="1:9" ht="16.5" thickBot="1">
      <c r="A129" s="268" t="s">
        <v>259</v>
      </c>
      <c r="B129" s="255" t="s">
        <v>298</v>
      </c>
      <c r="C129" s="255" t="s">
        <v>298</v>
      </c>
      <c r="D129" s="255" t="s">
        <v>298</v>
      </c>
      <c r="E129" s="255" t="s">
        <v>298</v>
      </c>
      <c r="F129" s="256" t="s">
        <v>298</v>
      </c>
      <c r="G129" s="257">
        <f>G8+G116+G108+G92+G68+G60+G47+G10</f>
        <v>7181330.879999999</v>
      </c>
      <c r="H129" s="257">
        <f>H8+H116+H108+H92+H68+H60+H47+H10</f>
        <v>2718990.26</v>
      </c>
      <c r="I129" s="257">
        <f>I8+I116+I108+I92+I68+I60+I47+I10</f>
        <v>2931171.11</v>
      </c>
    </row>
    <row r="130" spans="1:9" ht="12.75" customHeight="1"/>
    <row r="131" spans="1:9" ht="12.75" customHeight="1"/>
    <row r="132" spans="1:9" ht="12.75" customHeight="1"/>
  </sheetData>
  <mergeCells count="1">
    <mergeCell ref="A5:I5"/>
  </mergeCells>
  <pageMargins left="0.70866141732283472" right="0.24" top="0.74803149606299213" bottom="0.47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прил 1...</vt:lpstr>
      <vt:lpstr>Прил 2</vt:lpstr>
      <vt:lpstr>Прил 3</vt:lpstr>
      <vt:lpstr>Прил 4</vt:lpstr>
      <vt:lpstr>прил 2.</vt:lpstr>
      <vt:lpstr>Прил ..2</vt:lpstr>
      <vt:lpstr>прил 3...</vt:lpstr>
      <vt:lpstr>прил 4...</vt:lpstr>
      <vt:lpstr>прил 5...</vt:lpstr>
      <vt:lpstr>прил 6...</vt:lpstr>
      <vt:lpstr>Прил 7 табл 1</vt:lpstr>
      <vt:lpstr>Прил 8</vt:lpstr>
      <vt:lpstr>'прил 3...'!Область_печати</vt:lpstr>
      <vt:lpstr>'прил 5...'!Область_печати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2025-12-28T10:56:10Z</cp:lastPrinted>
  <dcterms:created xsi:type="dcterms:W3CDTF">2017-01-12T04:27:35Z</dcterms:created>
  <dcterms:modified xsi:type="dcterms:W3CDTF">2026-01-28T11:32:35Z</dcterms:modified>
</cp:coreProperties>
</file>